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440" yWindow="210" windowWidth="20730" windowHeight="11385"/>
  </bookViews>
  <sheets>
    <sheet name="Synthèse" sheetId="2" r:id="rId1"/>
  </sheets>
  <definedNames>
    <definedName name="_xlnm._FilterDatabase" localSheetId="0" hidden="1">Synthèse!$A$6:$CR$174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9" i="2" l="1"/>
  <c r="J159" i="2"/>
  <c r="K159" i="2"/>
  <c r="L159" i="2"/>
  <c r="M159" i="2"/>
  <c r="P159" i="2"/>
  <c r="Q159" i="2"/>
  <c r="R159" i="2"/>
  <c r="U159" i="2"/>
  <c r="V159" i="2"/>
  <c r="W159" i="2"/>
  <c r="Z159" i="2"/>
  <c r="AA159" i="2"/>
  <c r="AB159" i="2"/>
  <c r="AE159" i="2"/>
  <c r="AF159" i="2"/>
  <c r="AG159" i="2"/>
  <c r="AJ159" i="2"/>
  <c r="AK159" i="2"/>
  <c r="AL159" i="2"/>
  <c r="AO159" i="2"/>
  <c r="AP159" i="2"/>
  <c r="AQ159" i="2"/>
  <c r="AT159" i="2"/>
  <c r="AU159" i="2"/>
  <c r="AV159" i="2"/>
  <c r="AY159" i="2"/>
  <c r="AZ159" i="2"/>
  <c r="BA159" i="2"/>
  <c r="BE159" i="2"/>
  <c r="BF159" i="2"/>
  <c r="BG159" i="2"/>
  <c r="BJ159" i="2"/>
  <c r="BK159" i="2"/>
  <c r="BL159" i="2"/>
  <c r="BO159" i="2"/>
  <c r="BP159" i="2"/>
  <c r="BQ159" i="2"/>
  <c r="BT159" i="2"/>
  <c r="BU159" i="2"/>
  <c r="BV159" i="2"/>
  <c r="BY159" i="2"/>
  <c r="BZ159" i="2"/>
  <c r="CA159" i="2"/>
  <c r="CD159" i="2"/>
  <c r="CE159" i="2"/>
  <c r="CF159" i="2"/>
  <c r="CI159" i="2"/>
  <c r="CJ159" i="2"/>
  <c r="CK159" i="2"/>
  <c r="CN159" i="2"/>
  <c r="CO159" i="2"/>
  <c r="CP159" i="2"/>
  <c r="BW159" i="2" l="1"/>
  <c r="BB159" i="2"/>
  <c r="AH159" i="2"/>
  <c r="N159" i="2"/>
  <c r="X159" i="2"/>
  <c r="S159" i="2"/>
  <c r="CL159" i="2"/>
  <c r="BR159" i="2"/>
  <c r="CB159" i="2"/>
  <c r="AR159" i="2"/>
  <c r="BH159" i="2"/>
  <c r="AM159" i="2"/>
  <c r="CG159" i="2"/>
  <c r="BM159" i="2"/>
  <c r="AW159" i="2"/>
  <c r="AC159" i="2"/>
  <c r="CQ159" i="2"/>
  <c r="I21" i="2" l="1"/>
  <c r="CP137" i="2"/>
  <c r="CO137" i="2"/>
  <c r="CN137" i="2"/>
  <c r="CP136" i="2"/>
  <c r="CO136" i="2"/>
  <c r="CN136" i="2"/>
  <c r="CK137" i="2"/>
  <c r="CJ137" i="2"/>
  <c r="CI137" i="2"/>
  <c r="CK136" i="2"/>
  <c r="CJ136" i="2"/>
  <c r="CI136" i="2"/>
  <c r="CF137" i="2"/>
  <c r="CE137" i="2"/>
  <c r="CD137" i="2"/>
  <c r="CF136" i="2"/>
  <c r="CE136" i="2"/>
  <c r="CD136" i="2"/>
  <c r="CA137" i="2"/>
  <c r="BZ137" i="2"/>
  <c r="BY137" i="2"/>
  <c r="CA136" i="2"/>
  <c r="BZ136" i="2"/>
  <c r="BY136" i="2"/>
  <c r="BV137" i="2"/>
  <c r="BU137" i="2"/>
  <c r="BT137" i="2"/>
  <c r="BV136" i="2"/>
  <c r="BU136" i="2"/>
  <c r="BT136" i="2"/>
  <c r="BQ137" i="2"/>
  <c r="BP137" i="2"/>
  <c r="BO137" i="2"/>
  <c r="BQ136" i="2"/>
  <c r="BP136" i="2"/>
  <c r="BO136" i="2"/>
  <c r="BL137" i="2"/>
  <c r="BK137" i="2"/>
  <c r="BJ137" i="2"/>
  <c r="BL136" i="2"/>
  <c r="BK136" i="2"/>
  <c r="BJ136" i="2"/>
  <c r="BG137" i="2"/>
  <c r="BF137" i="2"/>
  <c r="BE137" i="2"/>
  <c r="BG136" i="2"/>
  <c r="BF136" i="2"/>
  <c r="BE136" i="2"/>
  <c r="BA137" i="2"/>
  <c r="AZ137" i="2"/>
  <c r="AY137" i="2"/>
  <c r="BA136" i="2"/>
  <c r="AZ136" i="2"/>
  <c r="AY136" i="2"/>
  <c r="AV137" i="2"/>
  <c r="AU137" i="2"/>
  <c r="AT137" i="2"/>
  <c r="AV136" i="2"/>
  <c r="AU136" i="2"/>
  <c r="AT136" i="2"/>
  <c r="AQ137" i="2"/>
  <c r="AP137" i="2"/>
  <c r="AO137" i="2"/>
  <c r="AQ136" i="2"/>
  <c r="AP136" i="2"/>
  <c r="AO136" i="2"/>
  <c r="AL137" i="2"/>
  <c r="AK137" i="2"/>
  <c r="AJ137" i="2"/>
  <c r="AL136" i="2"/>
  <c r="AK136" i="2"/>
  <c r="AJ136" i="2"/>
  <c r="AG137" i="2"/>
  <c r="AF137" i="2"/>
  <c r="AE137" i="2"/>
  <c r="AG136" i="2"/>
  <c r="AF136" i="2"/>
  <c r="AE136" i="2"/>
  <c r="CP103" i="2"/>
  <c r="CO103" i="2"/>
  <c r="CN103" i="2"/>
  <c r="CP102" i="2"/>
  <c r="CO102" i="2"/>
  <c r="CN102" i="2"/>
  <c r="CK103" i="2"/>
  <c r="CJ103" i="2"/>
  <c r="CI103" i="2"/>
  <c r="CK102" i="2"/>
  <c r="CJ102" i="2"/>
  <c r="CI102" i="2"/>
  <c r="CF103" i="2"/>
  <c r="CE103" i="2"/>
  <c r="CD103" i="2"/>
  <c r="CF102" i="2"/>
  <c r="CE102" i="2"/>
  <c r="CD102" i="2"/>
  <c r="CA103" i="2"/>
  <c r="BZ103" i="2"/>
  <c r="BY103" i="2"/>
  <c r="CA102" i="2"/>
  <c r="BZ102" i="2"/>
  <c r="BY102" i="2"/>
  <c r="BV103" i="2"/>
  <c r="BU103" i="2"/>
  <c r="BT103" i="2"/>
  <c r="BV102" i="2"/>
  <c r="BU102" i="2"/>
  <c r="BT102" i="2"/>
  <c r="BQ103" i="2"/>
  <c r="BP103" i="2"/>
  <c r="BO103" i="2"/>
  <c r="BQ102" i="2"/>
  <c r="BP102" i="2"/>
  <c r="BO102" i="2"/>
  <c r="BL103" i="2"/>
  <c r="BK103" i="2"/>
  <c r="BJ103" i="2"/>
  <c r="BL102" i="2"/>
  <c r="BK102" i="2"/>
  <c r="BJ102" i="2"/>
  <c r="BG103" i="2"/>
  <c r="BF103" i="2"/>
  <c r="BE103" i="2"/>
  <c r="BG102" i="2"/>
  <c r="BF102" i="2"/>
  <c r="BE102" i="2"/>
  <c r="BA103" i="2"/>
  <c r="AZ103" i="2"/>
  <c r="AY103" i="2"/>
  <c r="BA102" i="2"/>
  <c r="AZ102" i="2"/>
  <c r="AY102" i="2"/>
  <c r="AV103" i="2"/>
  <c r="AU103" i="2"/>
  <c r="AT103" i="2"/>
  <c r="AV102" i="2"/>
  <c r="AU102" i="2"/>
  <c r="AT102" i="2"/>
  <c r="AQ103" i="2"/>
  <c r="AP103" i="2"/>
  <c r="AO103" i="2"/>
  <c r="AQ102" i="2"/>
  <c r="AP102" i="2"/>
  <c r="AO102" i="2"/>
  <c r="AL103" i="2"/>
  <c r="AK103" i="2"/>
  <c r="AJ103" i="2"/>
  <c r="AL102" i="2"/>
  <c r="AK102" i="2"/>
  <c r="AJ102" i="2"/>
  <c r="AG103" i="2"/>
  <c r="AF103" i="2"/>
  <c r="AE103" i="2"/>
  <c r="AG102" i="2"/>
  <c r="AF102" i="2"/>
  <c r="AE102" i="2"/>
  <c r="AB103" i="2"/>
  <c r="AA103" i="2"/>
  <c r="Z103" i="2"/>
  <c r="AB102" i="2"/>
  <c r="AA102" i="2"/>
  <c r="Z102" i="2"/>
  <c r="CP89" i="2"/>
  <c r="CO89" i="2"/>
  <c r="CN89" i="2"/>
  <c r="CK89" i="2"/>
  <c r="CJ89" i="2"/>
  <c r="CI89" i="2"/>
  <c r="CF89" i="2"/>
  <c r="CE89" i="2"/>
  <c r="CD89" i="2"/>
  <c r="CA89" i="2"/>
  <c r="BZ89" i="2"/>
  <c r="BY89" i="2"/>
  <c r="BV89" i="2"/>
  <c r="BU89" i="2"/>
  <c r="BT89" i="2"/>
  <c r="BQ89" i="2"/>
  <c r="BP89" i="2"/>
  <c r="BO89" i="2"/>
  <c r="BL89" i="2"/>
  <c r="BK89" i="2"/>
  <c r="BJ89" i="2"/>
  <c r="BG89" i="2"/>
  <c r="BF89" i="2"/>
  <c r="BE89" i="2"/>
  <c r="BA89" i="2"/>
  <c r="AZ89" i="2"/>
  <c r="AY89" i="2"/>
  <c r="AV89" i="2"/>
  <c r="AU89" i="2"/>
  <c r="AT89" i="2"/>
  <c r="AQ89" i="2"/>
  <c r="AP89" i="2"/>
  <c r="AO89" i="2"/>
  <c r="AL89" i="2"/>
  <c r="AK89" i="2"/>
  <c r="AJ89" i="2"/>
  <c r="AG89" i="2"/>
  <c r="AF89" i="2"/>
  <c r="AE89" i="2"/>
  <c r="AB89" i="2"/>
  <c r="AA89" i="2"/>
  <c r="Z89" i="2"/>
  <c r="W89" i="2"/>
  <c r="V89" i="2"/>
  <c r="U89" i="2"/>
  <c r="I89" i="2"/>
  <c r="M62" i="2"/>
  <c r="M61" i="2"/>
  <c r="CP62" i="2"/>
  <c r="CO62" i="2"/>
  <c r="CN62" i="2"/>
  <c r="CP61" i="2"/>
  <c r="CO61" i="2"/>
  <c r="CN61" i="2"/>
  <c r="CK62" i="2"/>
  <c r="CJ62" i="2"/>
  <c r="CI62" i="2"/>
  <c r="CK61" i="2"/>
  <c r="CJ61" i="2"/>
  <c r="CI61" i="2"/>
  <c r="CF62" i="2"/>
  <c r="CE62" i="2"/>
  <c r="CD62" i="2"/>
  <c r="CF61" i="2"/>
  <c r="CE61" i="2"/>
  <c r="CD61" i="2"/>
  <c r="CA62" i="2"/>
  <c r="BZ62" i="2"/>
  <c r="BY62" i="2"/>
  <c r="CA61" i="2"/>
  <c r="BZ61" i="2"/>
  <c r="BY61" i="2"/>
  <c r="BV62" i="2"/>
  <c r="BU62" i="2"/>
  <c r="BT62" i="2"/>
  <c r="BV61" i="2"/>
  <c r="BU61" i="2"/>
  <c r="BT61" i="2"/>
  <c r="BQ62" i="2"/>
  <c r="BP62" i="2"/>
  <c r="BO62" i="2"/>
  <c r="BQ61" i="2"/>
  <c r="BP61" i="2"/>
  <c r="BO61" i="2"/>
  <c r="BL62" i="2"/>
  <c r="BK62" i="2"/>
  <c r="BJ62" i="2"/>
  <c r="BL61" i="2"/>
  <c r="BK61" i="2"/>
  <c r="BJ61" i="2"/>
  <c r="BG62" i="2"/>
  <c r="BF62" i="2"/>
  <c r="BE62" i="2"/>
  <c r="BG61" i="2"/>
  <c r="BF61" i="2"/>
  <c r="BE61" i="2"/>
  <c r="BA62" i="2"/>
  <c r="AZ62" i="2"/>
  <c r="AY62" i="2"/>
  <c r="BA61" i="2"/>
  <c r="AZ61" i="2"/>
  <c r="AY61" i="2"/>
  <c r="AV62" i="2"/>
  <c r="AU62" i="2"/>
  <c r="AT62" i="2"/>
  <c r="AV61" i="2"/>
  <c r="AU61" i="2"/>
  <c r="AT61" i="2"/>
  <c r="AQ62" i="2"/>
  <c r="AP62" i="2"/>
  <c r="AO62" i="2"/>
  <c r="AQ61" i="2"/>
  <c r="AP61" i="2"/>
  <c r="AO61" i="2"/>
  <c r="AL62" i="2"/>
  <c r="AK62" i="2"/>
  <c r="AJ62" i="2"/>
  <c r="AL61" i="2"/>
  <c r="AK61" i="2"/>
  <c r="AJ61" i="2"/>
  <c r="AG62" i="2"/>
  <c r="AF62" i="2"/>
  <c r="AE62" i="2"/>
  <c r="AG61" i="2"/>
  <c r="AF61" i="2"/>
  <c r="AE61" i="2"/>
  <c r="AB62" i="2"/>
  <c r="AA62" i="2"/>
  <c r="Z62" i="2"/>
  <c r="AB61" i="2"/>
  <c r="AA61" i="2"/>
  <c r="Z61" i="2"/>
  <c r="W62" i="2"/>
  <c r="V62" i="2"/>
  <c r="U62" i="2"/>
  <c r="W61" i="2"/>
  <c r="V61" i="2"/>
  <c r="U61" i="2"/>
  <c r="P62" i="2"/>
  <c r="R62" i="2"/>
  <c r="Q62" i="2"/>
  <c r="R61" i="2"/>
  <c r="Q61" i="2"/>
  <c r="P61" i="2"/>
  <c r="L62" i="2"/>
  <c r="K62" i="2"/>
  <c r="J62" i="2"/>
  <c r="L61" i="2"/>
  <c r="K61" i="2"/>
  <c r="J61" i="2"/>
  <c r="I62" i="2"/>
  <c r="I61" i="2"/>
  <c r="CP22" i="2"/>
  <c r="CO22" i="2"/>
  <c r="CN22" i="2"/>
  <c r="CP21" i="2"/>
  <c r="CO21" i="2"/>
  <c r="CN21" i="2"/>
  <c r="CK22" i="2"/>
  <c r="CJ22" i="2"/>
  <c r="CI22" i="2"/>
  <c r="CK21" i="2"/>
  <c r="CJ21" i="2"/>
  <c r="CI21" i="2"/>
  <c r="CF22" i="2"/>
  <c r="CE22" i="2"/>
  <c r="CD22" i="2"/>
  <c r="CF21" i="2"/>
  <c r="CE21" i="2"/>
  <c r="CD21" i="2"/>
  <c r="CA22" i="2"/>
  <c r="BZ22" i="2"/>
  <c r="BY22" i="2"/>
  <c r="CA21" i="2"/>
  <c r="BZ21" i="2"/>
  <c r="BY21" i="2"/>
  <c r="BV22" i="2"/>
  <c r="BU22" i="2"/>
  <c r="BT22" i="2"/>
  <c r="BV21" i="2"/>
  <c r="BU21" i="2"/>
  <c r="BT21" i="2"/>
  <c r="BQ22" i="2"/>
  <c r="BP22" i="2"/>
  <c r="BO22" i="2"/>
  <c r="BQ21" i="2"/>
  <c r="BP21" i="2"/>
  <c r="BO21" i="2"/>
  <c r="BL22" i="2"/>
  <c r="BK22" i="2"/>
  <c r="BJ22" i="2"/>
  <c r="BL21" i="2"/>
  <c r="BK21" i="2"/>
  <c r="BJ21" i="2"/>
  <c r="BG22" i="2"/>
  <c r="BF22" i="2"/>
  <c r="BE22" i="2"/>
  <c r="BG21" i="2"/>
  <c r="BF21" i="2"/>
  <c r="BE21" i="2"/>
  <c r="BA22" i="2"/>
  <c r="AZ22" i="2"/>
  <c r="AY22" i="2"/>
  <c r="BA21" i="2"/>
  <c r="AZ21" i="2"/>
  <c r="AY21" i="2"/>
  <c r="AV22" i="2"/>
  <c r="AU22" i="2"/>
  <c r="AT22" i="2"/>
  <c r="AV21" i="2"/>
  <c r="AU21" i="2"/>
  <c r="AT21" i="2"/>
  <c r="AQ22" i="2"/>
  <c r="AP22" i="2"/>
  <c r="AO22" i="2"/>
  <c r="AQ21" i="2"/>
  <c r="AP21" i="2"/>
  <c r="AO21" i="2"/>
  <c r="AL22" i="2"/>
  <c r="AK22" i="2"/>
  <c r="AJ22" i="2"/>
  <c r="AL21" i="2"/>
  <c r="AK21" i="2"/>
  <c r="AJ21" i="2"/>
  <c r="AG22" i="2"/>
  <c r="AF22" i="2"/>
  <c r="AE22" i="2"/>
  <c r="AG21" i="2"/>
  <c r="AF21" i="2"/>
  <c r="AE21" i="2"/>
  <c r="AB22" i="2"/>
  <c r="AA22" i="2"/>
  <c r="Z22" i="2"/>
  <c r="AB21" i="2"/>
  <c r="AA21" i="2"/>
  <c r="Z21" i="2"/>
  <c r="W22" i="2"/>
  <c r="V22" i="2"/>
  <c r="U22" i="2"/>
  <c r="W21" i="2"/>
  <c r="V21" i="2"/>
  <c r="U21" i="2"/>
  <c r="R22" i="2"/>
  <c r="Q22" i="2"/>
  <c r="P22" i="2"/>
  <c r="R21" i="2"/>
  <c r="Q21" i="2"/>
  <c r="P21" i="2"/>
  <c r="M22" i="2"/>
  <c r="L22" i="2"/>
  <c r="K22" i="2"/>
  <c r="J22" i="2"/>
  <c r="M21" i="2"/>
  <c r="L21" i="2"/>
  <c r="K21" i="2"/>
  <c r="J21" i="2"/>
  <c r="I22" i="2"/>
  <c r="CP10" i="2"/>
  <c r="CO10" i="2"/>
  <c r="CN10" i="2"/>
  <c r="CP9" i="2"/>
  <c r="CO9" i="2"/>
  <c r="CN9" i="2"/>
  <c r="CP8" i="2"/>
  <c r="CO8" i="2"/>
  <c r="CN8" i="2"/>
  <c r="CK10" i="2"/>
  <c r="CJ10" i="2"/>
  <c r="CI10" i="2"/>
  <c r="CK9" i="2"/>
  <c r="CJ9" i="2"/>
  <c r="CI9" i="2"/>
  <c r="CK8" i="2"/>
  <c r="CJ8" i="2"/>
  <c r="CI8" i="2"/>
  <c r="CF10" i="2"/>
  <c r="CE10" i="2"/>
  <c r="CD10" i="2"/>
  <c r="CF9" i="2"/>
  <c r="CE9" i="2"/>
  <c r="CD9" i="2"/>
  <c r="CF8" i="2"/>
  <c r="CE8" i="2"/>
  <c r="CD8" i="2"/>
  <c r="CA10" i="2"/>
  <c r="BZ10" i="2"/>
  <c r="BY10" i="2"/>
  <c r="CA9" i="2"/>
  <c r="BZ9" i="2"/>
  <c r="BY9" i="2"/>
  <c r="CA8" i="2"/>
  <c r="BZ8" i="2"/>
  <c r="BY8" i="2"/>
  <c r="BV10" i="2"/>
  <c r="BU10" i="2"/>
  <c r="BT10" i="2"/>
  <c r="BV9" i="2"/>
  <c r="BU9" i="2"/>
  <c r="BT9" i="2"/>
  <c r="BV8" i="2"/>
  <c r="BU8" i="2"/>
  <c r="BT8" i="2"/>
  <c r="BQ10" i="2"/>
  <c r="BP10" i="2"/>
  <c r="BO10" i="2"/>
  <c r="BQ9" i="2"/>
  <c r="BP9" i="2"/>
  <c r="BO9" i="2"/>
  <c r="BQ8" i="2"/>
  <c r="BP8" i="2"/>
  <c r="BO8" i="2"/>
  <c r="BL10" i="2"/>
  <c r="BK10" i="2"/>
  <c r="BJ10" i="2"/>
  <c r="BL9" i="2"/>
  <c r="BK9" i="2"/>
  <c r="BJ9" i="2"/>
  <c r="BL8" i="2"/>
  <c r="BK8" i="2"/>
  <c r="BJ8" i="2"/>
  <c r="BG10" i="2"/>
  <c r="BF10" i="2"/>
  <c r="BE10" i="2"/>
  <c r="BG9" i="2"/>
  <c r="BF9" i="2"/>
  <c r="BE9" i="2"/>
  <c r="BG8" i="2"/>
  <c r="BF8" i="2"/>
  <c r="BE8" i="2"/>
  <c r="BA10" i="2"/>
  <c r="AZ10" i="2"/>
  <c r="AY10" i="2"/>
  <c r="BA9" i="2"/>
  <c r="AZ9" i="2"/>
  <c r="AY9" i="2"/>
  <c r="BA8" i="2"/>
  <c r="AZ8" i="2"/>
  <c r="AY8" i="2"/>
  <c r="BA7" i="2"/>
  <c r="AZ7" i="2"/>
  <c r="AY7" i="2"/>
  <c r="AV10" i="2"/>
  <c r="AU10" i="2"/>
  <c r="AT10" i="2"/>
  <c r="AV9" i="2"/>
  <c r="AU9" i="2"/>
  <c r="AT9" i="2"/>
  <c r="AV8" i="2"/>
  <c r="AU8" i="2"/>
  <c r="AT8" i="2"/>
  <c r="AV7" i="2"/>
  <c r="AU7" i="2"/>
  <c r="AT7" i="2"/>
  <c r="AQ10" i="2"/>
  <c r="AP10" i="2"/>
  <c r="AO10" i="2"/>
  <c r="AQ9" i="2"/>
  <c r="AP9" i="2"/>
  <c r="AO9" i="2"/>
  <c r="AQ8" i="2"/>
  <c r="AP8" i="2"/>
  <c r="AO8" i="2"/>
  <c r="AQ7" i="2"/>
  <c r="AP7" i="2"/>
  <c r="AO7" i="2"/>
  <c r="AL10" i="2"/>
  <c r="AK10" i="2"/>
  <c r="AJ10" i="2"/>
  <c r="AL9" i="2"/>
  <c r="AK9" i="2"/>
  <c r="AJ9" i="2"/>
  <c r="AL8" i="2"/>
  <c r="AK8" i="2"/>
  <c r="AJ8" i="2"/>
  <c r="AL7" i="2"/>
  <c r="AK7" i="2"/>
  <c r="AJ7" i="2"/>
  <c r="AG10" i="2"/>
  <c r="AF10" i="2"/>
  <c r="AE10" i="2"/>
  <c r="AG9" i="2"/>
  <c r="AF9" i="2"/>
  <c r="AE9" i="2"/>
  <c r="AG8" i="2"/>
  <c r="AF8" i="2"/>
  <c r="AE8" i="2"/>
  <c r="AG7" i="2"/>
  <c r="AF7" i="2"/>
  <c r="AE7" i="2"/>
  <c r="AB10" i="2"/>
  <c r="AA10" i="2"/>
  <c r="Z10" i="2"/>
  <c r="AB9" i="2"/>
  <c r="AA9" i="2"/>
  <c r="Z9" i="2"/>
  <c r="AB8" i="2"/>
  <c r="AA8" i="2"/>
  <c r="Z8" i="2"/>
  <c r="AB7" i="2"/>
  <c r="AA7" i="2"/>
  <c r="Z7" i="2"/>
  <c r="W10" i="2"/>
  <c r="V10" i="2"/>
  <c r="U10" i="2"/>
  <c r="W9" i="2"/>
  <c r="V9" i="2"/>
  <c r="U9" i="2"/>
  <c r="W8" i="2"/>
  <c r="V8" i="2"/>
  <c r="U8" i="2"/>
  <c r="W7" i="2"/>
  <c r="V7" i="2"/>
  <c r="U7" i="2"/>
  <c r="R10" i="2"/>
  <c r="Q10" i="2"/>
  <c r="P10" i="2"/>
  <c r="R9" i="2"/>
  <c r="Q9" i="2"/>
  <c r="P9" i="2"/>
  <c r="R8" i="2"/>
  <c r="Q8" i="2"/>
  <c r="P8" i="2"/>
  <c r="R7" i="2"/>
  <c r="Q7" i="2"/>
  <c r="P7" i="2"/>
  <c r="M10" i="2"/>
  <c r="L10" i="2"/>
  <c r="K10" i="2"/>
  <c r="J10" i="2"/>
  <c r="M9" i="2"/>
  <c r="L9" i="2"/>
  <c r="K9" i="2"/>
  <c r="J9" i="2"/>
  <c r="M8" i="2"/>
  <c r="L8" i="2"/>
  <c r="K8" i="2"/>
  <c r="J8" i="2"/>
  <c r="M7" i="2"/>
  <c r="L7" i="2"/>
  <c r="K7" i="2"/>
  <c r="J7" i="2"/>
  <c r="I10" i="2"/>
  <c r="I9" i="2"/>
  <c r="I8" i="2"/>
  <c r="I7" i="2"/>
  <c r="N8" i="2" l="1"/>
  <c r="N9" i="2"/>
  <c r="N10" i="2"/>
  <c r="N7" i="2"/>
  <c r="CB137" i="2"/>
  <c r="CB136" i="2"/>
  <c r="S61" i="2"/>
  <c r="BW137" i="2"/>
  <c r="S9" i="2"/>
  <c r="N21" i="2"/>
  <c r="CG22" i="2"/>
  <c r="CQ22" i="2"/>
  <c r="AM89" i="2"/>
  <c r="BH89" i="2"/>
  <c r="CB89" i="2"/>
  <c r="BH21" i="2"/>
  <c r="CL137" i="2"/>
  <c r="AH8" i="2"/>
  <c r="BW8" i="2"/>
  <c r="CB8" i="2"/>
  <c r="CL8" i="2"/>
  <c r="BM21" i="2"/>
  <c r="CG21" i="2"/>
  <c r="AR61" i="2"/>
  <c r="BM61" i="2"/>
  <c r="CG61" i="2"/>
  <c r="S7" i="2"/>
  <c r="S22" i="2"/>
  <c r="AC21" i="2"/>
  <c r="AM22" i="2"/>
  <c r="BH22" i="2"/>
  <c r="N61" i="2"/>
  <c r="AM136" i="2"/>
  <c r="AW136" i="2"/>
  <c r="BH136" i="2"/>
  <c r="AM8" i="2"/>
  <c r="AR8" i="2"/>
  <c r="AW8" i="2"/>
  <c r="BB8" i="2"/>
  <c r="BH8" i="2"/>
  <c r="BM8" i="2"/>
  <c r="BR8" i="2"/>
  <c r="CG8" i="2"/>
  <c r="BW21" i="2"/>
  <c r="CQ21" i="2"/>
  <c r="N62" i="2"/>
  <c r="X61" i="2"/>
  <c r="AH61" i="2"/>
  <c r="BB61" i="2"/>
  <c r="BW61" i="2"/>
  <c r="CQ61" i="2"/>
  <c r="BM9" i="2"/>
  <c r="AH137" i="2"/>
  <c r="AR137" i="2"/>
  <c r="S8" i="2"/>
  <c r="X9" i="2"/>
  <c r="AC9" i="2"/>
  <c r="CQ9" i="2"/>
  <c r="N22" i="2"/>
  <c r="S21" i="2"/>
  <c r="AM21" i="2"/>
  <c r="AW21" i="2"/>
  <c r="AH89" i="2"/>
  <c r="BB89" i="2"/>
  <c r="BW89" i="2"/>
  <c r="CQ89" i="2"/>
  <c r="BW103" i="2"/>
  <c r="CG103" i="2"/>
  <c r="CQ103" i="2"/>
  <c r="CQ8" i="2"/>
  <c r="X22" i="2"/>
  <c r="AH22" i="2"/>
  <c r="AR22" i="2"/>
  <c r="BB22" i="2"/>
  <c r="AH102" i="2"/>
  <c r="AR102" i="2"/>
  <c r="BB102" i="2"/>
  <c r="BM102" i="2"/>
  <c r="BW102" i="2"/>
  <c r="CG102" i="2"/>
  <c r="CQ102" i="2"/>
  <c r="CQ136" i="2"/>
  <c r="X7" i="2"/>
  <c r="AC7" i="2"/>
  <c r="AH7" i="2"/>
  <c r="AM7" i="2"/>
  <c r="AR7" i="2"/>
  <c r="AW7" i="2"/>
  <c r="BB7" i="2"/>
  <c r="BM10" i="2"/>
  <c r="X21" i="2"/>
  <c r="AC22" i="2"/>
  <c r="BB137" i="2"/>
  <c r="BM137" i="2"/>
  <c r="AC89" i="2"/>
  <c r="CL89" i="2"/>
  <c r="AM103" i="2"/>
  <c r="S10" i="2"/>
  <c r="AW89" i="2"/>
  <c r="BR89" i="2"/>
  <c r="AC103" i="2"/>
  <c r="AW103" i="2"/>
  <c r="BH103" i="2"/>
  <c r="X8" i="2"/>
  <c r="AC8" i="2"/>
  <c r="BR22" i="2"/>
  <c r="CB22" i="2"/>
  <c r="CL22" i="2"/>
  <c r="AC62" i="2"/>
  <c r="AM62" i="2"/>
  <c r="AW62" i="2"/>
  <c r="BH62" i="2"/>
  <c r="BR62" i="2"/>
  <c r="CB62" i="2"/>
  <c r="CL62" i="2"/>
  <c r="BR103" i="2"/>
  <c r="CB103" i="2"/>
  <c r="CL103" i="2"/>
  <c r="AH136" i="2"/>
  <c r="AR136" i="2"/>
  <c r="BB136" i="2"/>
  <c r="BM136" i="2"/>
  <c r="BW136" i="2"/>
  <c r="CL136" i="2"/>
  <c r="X10" i="2"/>
  <c r="AC10" i="2"/>
  <c r="AH10" i="2"/>
  <c r="AM10" i="2"/>
  <c r="AR10" i="2"/>
  <c r="AW10" i="2"/>
  <c r="BB10" i="2"/>
  <c r="BH10" i="2"/>
  <c r="BR10" i="2"/>
  <c r="BW10" i="2"/>
  <c r="CB10" i="2"/>
  <c r="CG10" i="2"/>
  <c r="CL10" i="2"/>
  <c r="CQ10" i="2"/>
  <c r="AH21" i="2"/>
  <c r="AR21" i="2"/>
  <c r="BB21" i="2"/>
  <c r="BR21" i="2"/>
  <c r="CB21" i="2"/>
  <c r="CL21" i="2"/>
  <c r="S62" i="2"/>
  <c r="AC61" i="2"/>
  <c r="AM61" i="2"/>
  <c r="AW61" i="2"/>
  <c r="BH61" i="2"/>
  <c r="BR61" i="2"/>
  <c r="CB61" i="2"/>
  <c r="CL61" i="2"/>
  <c r="X89" i="2"/>
  <c r="AR89" i="2"/>
  <c r="BM89" i="2"/>
  <c r="CG89" i="2"/>
  <c r="AC102" i="2"/>
  <c r="AM102" i="2"/>
  <c r="AW102" i="2"/>
  <c r="BH102" i="2"/>
  <c r="BR102" i="2"/>
  <c r="CB102" i="2"/>
  <c r="CL102" i="2"/>
  <c r="AM137" i="2"/>
  <c r="AW137" i="2"/>
  <c r="BH137" i="2"/>
  <c r="BR137" i="2"/>
  <c r="CG137" i="2"/>
  <c r="CQ137" i="2"/>
  <c r="AH9" i="2"/>
  <c r="AM9" i="2"/>
  <c r="AR9" i="2"/>
  <c r="AW9" i="2"/>
  <c r="BB9" i="2"/>
  <c r="BH9" i="2"/>
  <c r="BR9" i="2"/>
  <c r="BW9" i="2"/>
  <c r="CB9" i="2"/>
  <c r="CG9" i="2"/>
  <c r="CL9" i="2"/>
  <c r="AW22" i="2"/>
  <c r="BM22" i="2"/>
  <c r="BW22" i="2"/>
  <c r="X62" i="2"/>
  <c r="AH62" i="2"/>
  <c r="AR62" i="2"/>
  <c r="BB62" i="2"/>
  <c r="BM62" i="2"/>
  <c r="BW62" i="2"/>
  <c r="CG62" i="2"/>
  <c r="CQ62" i="2"/>
  <c r="AH103" i="2"/>
  <c r="AR103" i="2"/>
  <c r="BB103" i="2"/>
  <c r="BM103" i="2"/>
  <c r="BR136" i="2"/>
  <c r="CG136" i="2"/>
  <c r="I158" i="2" l="1"/>
  <c r="AB137" i="2"/>
  <c r="AA137" i="2"/>
  <c r="Z137" i="2"/>
  <c r="AB136" i="2"/>
  <c r="AA136" i="2"/>
  <c r="Z136" i="2"/>
  <c r="W137" i="2"/>
  <c r="V137" i="2"/>
  <c r="U137" i="2"/>
  <c r="W136" i="2"/>
  <c r="V136" i="2"/>
  <c r="U136" i="2"/>
  <c r="R137" i="2"/>
  <c r="Q137" i="2"/>
  <c r="P137" i="2"/>
  <c r="R136" i="2"/>
  <c r="Q136" i="2"/>
  <c r="P136" i="2"/>
  <c r="M137" i="2"/>
  <c r="L137" i="2"/>
  <c r="K137" i="2"/>
  <c r="J137" i="2"/>
  <c r="M136" i="2"/>
  <c r="L136" i="2"/>
  <c r="K136" i="2"/>
  <c r="J136" i="2"/>
  <c r="I137" i="2"/>
  <c r="I136" i="2"/>
  <c r="W103" i="2"/>
  <c r="V103" i="2"/>
  <c r="U103" i="2"/>
  <c r="R103" i="2"/>
  <c r="Q103" i="2"/>
  <c r="P103" i="2"/>
  <c r="M103" i="2"/>
  <c r="L103" i="2"/>
  <c r="K103" i="2"/>
  <c r="J103" i="2"/>
  <c r="I103" i="2"/>
  <c r="I102" i="2"/>
  <c r="BL158" i="2"/>
  <c r="BK158" i="2"/>
  <c r="BJ158" i="2"/>
  <c r="X136" i="2" l="1"/>
  <c r="S103" i="2"/>
  <c r="S136" i="2"/>
  <c r="AC136" i="2"/>
  <c r="X103" i="2"/>
  <c r="S137" i="2"/>
  <c r="AC137" i="2"/>
  <c r="BM158" i="2"/>
  <c r="N103" i="2"/>
  <c r="N136" i="2"/>
  <c r="N137" i="2"/>
  <c r="X137" i="2"/>
  <c r="CP158" i="2" l="1"/>
  <c r="CO158" i="2"/>
  <c r="CN158" i="2"/>
  <c r="CK158" i="2"/>
  <c r="CJ158" i="2"/>
  <c r="CI158" i="2"/>
  <c r="CF158" i="2"/>
  <c r="CE158" i="2"/>
  <c r="CD158" i="2"/>
  <c r="CA158" i="2"/>
  <c r="BZ158" i="2"/>
  <c r="BY158" i="2"/>
  <c r="BV158" i="2"/>
  <c r="BU158" i="2"/>
  <c r="BT158" i="2"/>
  <c r="BQ158" i="2"/>
  <c r="BP158" i="2"/>
  <c r="BO158" i="2"/>
  <c r="BG158" i="2"/>
  <c r="BF158" i="2"/>
  <c r="BE158" i="2"/>
  <c r="BA158" i="2"/>
  <c r="AZ158" i="2"/>
  <c r="AY158" i="2"/>
  <c r="AV158" i="2"/>
  <c r="AU158" i="2"/>
  <c r="AT158" i="2"/>
  <c r="AQ158" i="2"/>
  <c r="AP158" i="2"/>
  <c r="AO158" i="2"/>
  <c r="AL158" i="2"/>
  <c r="AK158" i="2"/>
  <c r="AJ158" i="2"/>
  <c r="AG158" i="2"/>
  <c r="AF158" i="2"/>
  <c r="AE158" i="2"/>
  <c r="AB158" i="2"/>
  <c r="AA158" i="2"/>
  <c r="Z158" i="2"/>
  <c r="W158" i="2"/>
  <c r="V158" i="2"/>
  <c r="U158" i="2"/>
  <c r="R158" i="2"/>
  <c r="Q158" i="2"/>
  <c r="P158" i="2"/>
  <c r="M158" i="2"/>
  <c r="L158" i="2"/>
  <c r="K158" i="2"/>
  <c r="J158" i="2"/>
  <c r="W102" i="2"/>
  <c r="V102" i="2"/>
  <c r="U102" i="2"/>
  <c r="R102" i="2"/>
  <c r="Q102" i="2"/>
  <c r="P102" i="2"/>
  <c r="M102" i="2"/>
  <c r="L102" i="2"/>
  <c r="K102" i="2"/>
  <c r="J102" i="2"/>
  <c r="R89" i="2"/>
  <c r="Q89" i="2"/>
  <c r="P89" i="2"/>
  <c r="M89" i="2"/>
  <c r="L89" i="2"/>
  <c r="K89" i="2"/>
  <c r="J89" i="2"/>
  <c r="X102" i="2" l="1"/>
  <c r="X158" i="2"/>
  <c r="AH158" i="2"/>
  <c r="AR158" i="2"/>
  <c r="CL158" i="2"/>
  <c r="N158" i="2"/>
  <c r="S102" i="2"/>
  <c r="BW158" i="2"/>
  <c r="N102" i="2"/>
  <c r="BR158" i="2"/>
  <c r="S89" i="2"/>
  <c r="N89" i="2"/>
  <c r="S158" i="2"/>
  <c r="AC158" i="2"/>
  <c r="AM158" i="2"/>
  <c r="BB158" i="2"/>
  <c r="BH158" i="2"/>
  <c r="CG158" i="2"/>
  <c r="AW158" i="2"/>
  <c r="CB158" i="2"/>
  <c r="CQ158" i="2"/>
</calcChain>
</file>

<file path=xl/sharedStrings.xml><?xml version="1.0" encoding="utf-8"?>
<sst xmlns="http://schemas.openxmlformats.org/spreadsheetml/2006/main" count="5984" uniqueCount="195">
  <si>
    <t>Agence</t>
  </si>
  <si>
    <t>Typologie de la gare</t>
  </si>
  <si>
    <t>Niveau de service</t>
  </si>
  <si>
    <t>Code UIC</t>
  </si>
  <si>
    <t>Gare</t>
  </si>
  <si>
    <t>Typologie de client</t>
  </si>
  <si>
    <t>Zone</t>
  </si>
  <si>
    <t>mars 2019</t>
  </si>
  <si>
    <t>sept 2019</t>
  </si>
  <si>
    <t>cumul 2019</t>
  </si>
  <si>
    <t>Toutes agences</t>
  </si>
  <si>
    <t>Tous niveaux</t>
  </si>
  <si>
    <t>Toutes typologies</t>
  </si>
  <si>
    <t>Toutes zones</t>
  </si>
  <si>
    <t>DGGP</t>
  </si>
  <si>
    <t>AEROPORT CDG2 TGV ROISSY</t>
  </si>
  <si>
    <t>MARNE LA VALLEE CHESSY</t>
  </si>
  <si>
    <t>MASSY TGV</t>
  </si>
  <si>
    <t>Gare surface</t>
  </si>
  <si>
    <t>PARIS BERCY</t>
  </si>
  <si>
    <t>PARIS GARE DE L'EST</t>
  </si>
  <si>
    <t>Gare Surface</t>
  </si>
  <si>
    <t>PARIS MONTPARNASSE</t>
  </si>
  <si>
    <t>PARIS ST LAZARE</t>
  </si>
  <si>
    <t>CERA</t>
  </si>
  <si>
    <t>Gare B</t>
  </si>
  <si>
    <t>AIX LES BAINS LE REVARD</t>
  </si>
  <si>
    <t>ANNECY</t>
  </si>
  <si>
    <t>BELFORT MONTBELIARD TGV</t>
  </si>
  <si>
    <t>BELLEGARDE</t>
  </si>
  <si>
    <t>BESANCON FRANCHE COMTE TGV</t>
  </si>
  <si>
    <t>BESANCON VIOTTE</t>
  </si>
  <si>
    <t>BOURG EN BRESSE</t>
  </si>
  <si>
    <t>BOURG ST MAURICE</t>
  </si>
  <si>
    <t>CHAMBERY CHALLES LES EAUX</t>
  </si>
  <si>
    <t>CLERMONT FERRAND</t>
  </si>
  <si>
    <t>DIJON VILLE</t>
  </si>
  <si>
    <t>GRENOBLE</t>
  </si>
  <si>
    <t>LE CREUSOT MONTCEAU MONTCHANIN</t>
  </si>
  <si>
    <t>LYON PART DIEU</t>
  </si>
  <si>
    <t>LYON PERRACHE</t>
  </si>
  <si>
    <t>LYON SAINT EXUPERY TGV</t>
  </si>
  <si>
    <t>MACON LOCHE TGV</t>
  </si>
  <si>
    <t>MONTELIMAR GARE SNCF</t>
  </si>
  <si>
    <t>MOUTIERS SALINS</t>
  </si>
  <si>
    <t>NEVERS</t>
  </si>
  <si>
    <t>ST ETIENNE CHATEAUCREUX</t>
  </si>
  <si>
    <t>VALENCE TGV RHONE ALPES SUD</t>
  </si>
  <si>
    <t>VICHY</t>
  </si>
  <si>
    <t>Centre Ouest</t>
  </si>
  <si>
    <t>ANGERS ST LAUD</t>
  </si>
  <si>
    <t>AURAY</t>
  </si>
  <si>
    <t>BLOIS-CHAMBORD</t>
  </si>
  <si>
    <t>BOURGES</t>
  </si>
  <si>
    <t>BREST</t>
  </si>
  <si>
    <t>CHATEAUROUX</t>
  </si>
  <si>
    <t>GUINGAMP</t>
  </si>
  <si>
    <t>LA BAULE ESCOUBLAC</t>
  </si>
  <si>
    <t>LA ROCHE SUR YON</t>
  </si>
  <si>
    <t>LAVAL</t>
  </si>
  <si>
    <t>LE MANS</t>
  </si>
  <si>
    <t>LES AUBRAIS</t>
  </si>
  <si>
    <t>MORLAIX</t>
  </si>
  <si>
    <t>NANTES</t>
  </si>
  <si>
    <t>ORLEANS</t>
  </si>
  <si>
    <t>QUIMPER</t>
  </si>
  <si>
    <t>RENNES</t>
  </si>
  <si>
    <t>ST BRIEUC</t>
  </si>
  <si>
    <t>ST MALO</t>
  </si>
  <si>
    <t>ST NAZAIRE</t>
  </si>
  <si>
    <t>ST PIERRE DES CORPS</t>
  </si>
  <si>
    <t>TOURS</t>
  </si>
  <si>
    <t>VANNES</t>
  </si>
  <si>
    <t>VENDOME VILLIERS SUR LOIR</t>
  </si>
  <si>
    <t>VIERZON VILLE</t>
  </si>
  <si>
    <t>Est Européen</t>
  </si>
  <si>
    <t>CHAMPAGNE ARDENNE</t>
  </si>
  <si>
    <t>CHARLEVILLE MEZIERES</t>
  </si>
  <si>
    <t>COLMAR</t>
  </si>
  <si>
    <t>LORRAINE TGV</t>
  </si>
  <si>
    <t>METZ VILLE</t>
  </si>
  <si>
    <t>MEUSE TGV</t>
  </si>
  <si>
    <t>MULHOUSE VILLE</t>
  </si>
  <si>
    <t>NANCY</t>
  </si>
  <si>
    <t>REIMS</t>
  </si>
  <si>
    <t>STRASBOURG</t>
  </si>
  <si>
    <t>THIONVILLE</t>
  </si>
  <si>
    <t>TROYES</t>
  </si>
  <si>
    <t>Grand Sud</t>
  </si>
  <si>
    <t>AGDE</t>
  </si>
  <si>
    <t>AIX EN PROVENCE TGV</t>
  </si>
  <si>
    <t>AIX VILLE</t>
  </si>
  <si>
    <t>ALBI</t>
  </si>
  <si>
    <t>ANTIBES</t>
  </si>
  <si>
    <t>AVIGNON CENTRE</t>
  </si>
  <si>
    <t>AVIGNON TGV</t>
  </si>
  <si>
    <t>BEZIERS</t>
  </si>
  <si>
    <t>CANNES</t>
  </si>
  <si>
    <t>CARCASSONNE</t>
  </si>
  <si>
    <t>GAP</t>
  </si>
  <si>
    <t>LES ARCS DRAGUIGNAN</t>
  </si>
  <si>
    <t>LOURDES</t>
  </si>
  <si>
    <t>MARSEILLE ST CHARLES</t>
  </si>
  <si>
    <t>MONACO</t>
  </si>
  <si>
    <t>MONTAUBAN VILLE BOURBON</t>
  </si>
  <si>
    <t>MONTPELLIER SAINT ROCH</t>
  </si>
  <si>
    <t>MONTPELLIER Sud de France</t>
  </si>
  <si>
    <t>NARBONNE</t>
  </si>
  <si>
    <t>NICE RIQUIER</t>
  </si>
  <si>
    <t>NICE VILLE</t>
  </si>
  <si>
    <t>NIMES</t>
  </si>
  <si>
    <t>PERPIGNAN</t>
  </si>
  <si>
    <t>SETE</t>
  </si>
  <si>
    <t>ST RAPHAEL VALESCURE</t>
  </si>
  <si>
    <t>TARBES</t>
  </si>
  <si>
    <t>TOULON</t>
  </si>
  <si>
    <t>TOULOUSE MATABIAU</t>
  </si>
  <si>
    <t>TOULOUSE ST AGNE</t>
  </si>
  <si>
    <t>Manche Nord</t>
  </si>
  <si>
    <t>AMIENS</t>
  </si>
  <si>
    <t>ARRAS</t>
  </si>
  <si>
    <t>CAEN</t>
  </si>
  <si>
    <t>CALAIS FRETHUN</t>
  </si>
  <si>
    <t>CHERBOURG</t>
  </si>
  <si>
    <t>COMPIEGNE</t>
  </si>
  <si>
    <t>DOUAI</t>
  </si>
  <si>
    <t>DUNKERQUE</t>
  </si>
  <si>
    <t>EVREUX NORMANDIE</t>
  </si>
  <si>
    <t>LE HAVRE</t>
  </si>
  <si>
    <t>LENS</t>
  </si>
  <si>
    <t>LILLE EUROPE</t>
  </si>
  <si>
    <t>LILLE FLANDRES</t>
  </si>
  <si>
    <t>LISIEUX</t>
  </si>
  <si>
    <t>ROUEN RIVE DROITE</t>
  </si>
  <si>
    <t>TGV HAUTE PICARDIE</t>
  </si>
  <si>
    <t>TROUVILLE DEAUVILLE</t>
  </si>
  <si>
    <t>VALENCIENNES</t>
  </si>
  <si>
    <t>Nelle Aquitaine</t>
  </si>
  <si>
    <t>AGEN</t>
  </si>
  <si>
    <t>ANGOULEME</t>
  </si>
  <si>
    <t>BAYONNE</t>
  </si>
  <si>
    <t>BIARRITZ</t>
  </si>
  <si>
    <t>BORDEAUX ST JEAN</t>
  </si>
  <si>
    <t>BRIVE LA GAILLARDE</t>
  </si>
  <si>
    <t>CHATELLERAULT</t>
  </si>
  <si>
    <t>DAX</t>
  </si>
  <si>
    <t>LA ROCHELLE VILLE</t>
  </si>
  <si>
    <t>LIBOURNE</t>
  </si>
  <si>
    <t>LIMOGES BENEDICTINS</t>
  </si>
  <si>
    <t>NIORT</t>
  </si>
  <si>
    <t>PAU</t>
  </si>
  <si>
    <t>POITIERS</t>
  </si>
  <si>
    <t>Ç</t>
  </si>
  <si>
    <t>È</t>
  </si>
  <si>
    <t>24 gares</t>
  </si>
  <si>
    <t>x</t>
  </si>
  <si>
    <t>LORIENT BRETAGNE SUD</t>
  </si>
  <si>
    <t>-</t>
  </si>
  <si>
    <t>PERIGUEUX</t>
  </si>
  <si>
    <t>36 gares</t>
  </si>
  <si>
    <t>123 gares</t>
  </si>
  <si>
    <t>sept 2018</t>
  </si>
  <si>
    <t>Toutes gares (gares A + gares B)</t>
  </si>
  <si>
    <t>Toutes gares (gares A)</t>
  </si>
  <si>
    <t>sept 2017</t>
  </si>
  <si>
    <t>AMBERIEU</t>
  </si>
  <si>
    <t>AUBAGNE</t>
  </si>
  <si>
    <t>BEAUNE</t>
  </si>
  <si>
    <t>BELFORT VILLE</t>
  </si>
  <si>
    <t>BOURGOIN JALLIEU</t>
  </si>
  <si>
    <t>CHALON SUR SAÔNE</t>
  </si>
  <si>
    <t>LYON SAINT PAUL</t>
  </si>
  <si>
    <t>MACON VILLE</t>
  </si>
  <si>
    <t>MOULINS SUR ALLIER</t>
  </si>
  <si>
    <t>PORTET ST SIMON</t>
  </si>
  <si>
    <t>RIOM CHATEL GUYON</t>
  </si>
  <si>
    <t>ROANNE</t>
  </si>
  <si>
    <t>SENS</t>
  </si>
  <si>
    <t>ST SULPICE</t>
  </si>
  <si>
    <t>TOURCOING</t>
  </si>
  <si>
    <t>VALENCE VILLE</t>
  </si>
  <si>
    <t>VERNON</t>
  </si>
  <si>
    <t>VIENNE</t>
  </si>
  <si>
    <t>VILLEFRANCHE SUR SAONE</t>
  </si>
  <si>
    <t>VOIRON</t>
  </si>
  <si>
    <t>sept 19</t>
  </si>
  <si>
    <t>Ecart vs mars 19</t>
  </si>
  <si>
    <r>
      <t>PARIS GARE DE LYON</t>
    </r>
    <r>
      <rPr>
        <sz val="7"/>
        <color theme="1"/>
        <rFont val="Century Gothic"/>
        <family val="2"/>
      </rPr>
      <t xml:space="preserve"> (SURFACE pour entrants)</t>
    </r>
  </si>
  <si>
    <r>
      <t>PARIS AUSTERLITZ</t>
    </r>
    <r>
      <rPr>
        <sz val="7"/>
        <color theme="1"/>
        <rFont val="Century Gothic"/>
        <family val="2"/>
      </rPr>
      <t xml:space="preserve"> (SURFACE pour entrants)</t>
    </r>
  </si>
  <si>
    <r>
      <t xml:space="preserve">PARIS GARE DU NORD </t>
    </r>
    <r>
      <rPr>
        <sz val="7"/>
        <color theme="1"/>
        <rFont val="Century Gothic"/>
        <family val="2"/>
      </rPr>
      <t>(SURFACE pour entrants)</t>
    </r>
  </si>
  <si>
    <t>Niveau de travaux</t>
  </si>
  <si>
    <t/>
  </si>
  <si>
    <t>Aucun</t>
  </si>
  <si>
    <t>++</t>
  </si>
  <si>
    <t>++++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</si>
</sst>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.00;\-0.0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11"/>
      <color rgb="FF009AA6"/>
      <name val="Century Gothic"/>
      <family val="2"/>
    </font>
    <font>
      <b/>
      <sz val="9"/>
      <color rgb="FF0088CE"/>
      <name val="Century Gothic"/>
      <family val="2"/>
    </font>
    <font>
      <b/>
      <sz val="9"/>
      <color rgb="FF82BE00"/>
      <name val="Century Gothic"/>
      <family val="2"/>
    </font>
    <font>
      <b/>
      <sz val="9"/>
      <color rgb="FFCD0037"/>
      <name val="Century Gothic"/>
      <family val="2"/>
    </font>
    <font>
      <b/>
      <sz val="9"/>
      <color rgb="FF6E1E78"/>
      <name val="Century Gothic"/>
      <family val="2"/>
    </font>
    <font>
      <b/>
      <sz val="9"/>
      <color rgb="FFFFB612"/>
      <name val="Century Gothic"/>
      <family val="2"/>
    </font>
    <font>
      <sz val="10"/>
      <color theme="1"/>
      <name val="Century Gothic"/>
      <family val="2"/>
    </font>
    <font>
      <sz val="10"/>
      <color theme="1"/>
      <name val="Book Antiqua"/>
      <family val="1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rgb="FF009AA6"/>
      <name val="Century Gothic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Century Gothic"/>
      <family val="2"/>
    </font>
    <font>
      <b/>
      <sz val="10"/>
      <color rgb="FFE05206"/>
      <name val="Century Gothic"/>
      <family val="2"/>
    </font>
    <font>
      <b/>
      <sz val="10"/>
      <color rgb="FF81BB59"/>
      <name val="Century Gothic"/>
      <family val="2"/>
    </font>
    <font>
      <b/>
      <sz val="10"/>
      <color rgb="FF007600"/>
      <name val="Century Gothic"/>
      <family val="2"/>
    </font>
    <font>
      <b/>
      <sz val="10"/>
      <color rgb="FFC00000"/>
      <name val="Century Gothic"/>
      <family val="2"/>
    </font>
    <font>
      <sz val="9"/>
      <color theme="0"/>
      <name val="Century Gothic"/>
      <family val="2"/>
    </font>
    <font>
      <b/>
      <sz val="10"/>
      <color rgb="FF000000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Wingdings 3"/>
      <family val="1"/>
      <charset val="2"/>
    </font>
    <font>
      <b/>
      <sz val="10"/>
      <color indexed="8"/>
      <name val="Wingdings 3"/>
      <family val="1"/>
      <charset val="2"/>
    </font>
    <font>
      <sz val="10"/>
      <name val="Century Gothic"/>
      <family val="2"/>
    </font>
    <font>
      <sz val="7"/>
      <color theme="1"/>
      <name val="Century Gothic"/>
      <family val="2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D966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DashDot">
        <color theme="2" tint="-0.24994659260841701"/>
      </left>
      <right style="thin">
        <color theme="2" tint="-9.9948118533890809E-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2" tint="-9.9948118533890809E-2"/>
      </left>
      <right style="mediumDashDot">
        <color theme="2" tint="-0.2499465926084170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tted">
        <color theme="0"/>
      </left>
      <right style="thin">
        <color theme="2" tint="-9.9948118533890809E-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2" tint="-9.9948118533890809E-2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dotted">
        <color theme="0" tint="-0.499984740745262"/>
      </top>
      <bottom/>
      <diagonal/>
    </border>
    <border>
      <left style="mediumDashDot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/>
      <right style="mediumDashDot">
        <color theme="0" tint="-0.499984740745262"/>
      </right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thick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mediumDashDot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mediumDashDot">
        <color theme="2" tint="-0.24994659260841701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/>
      <top style="medium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0" tint="-0.34998626667073579"/>
      </top>
      <bottom/>
      <diagonal/>
    </border>
    <border>
      <left style="thin">
        <color theme="2" tint="-9.9948118533890809E-2"/>
      </left>
      <right style="mediumDashDot">
        <color theme="2" tint="-0.24994659260841701"/>
      </right>
      <top style="medium">
        <color theme="0" tint="-0.34998626667073579"/>
      </top>
      <bottom/>
      <diagonal/>
    </border>
    <border>
      <left style="mediumDashDot">
        <color theme="0" tint="-0.34998626667073579"/>
      </left>
      <right style="thin">
        <color theme="2" tint="-9.9948118533890809E-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tted">
        <color theme="0" tint="-0.499984740745262"/>
      </left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/>
      <right style="mediumDashDot">
        <color theme="0" tint="-0.499984740745262"/>
      </right>
      <top style="dotted">
        <color theme="0" tint="-0.499984740745262"/>
      </top>
      <bottom/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mediumDashDot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mediumDashDot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34998626667073579"/>
      </top>
      <bottom style="dotted">
        <color theme="0" tint="-0.499984740745262"/>
      </bottom>
      <diagonal/>
    </border>
    <border>
      <left/>
      <right style="mediumDashDot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499984740745262"/>
      </left>
      <right/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mediumDashDot">
        <color theme="0" tint="-0.499984740745262"/>
      </left>
      <right style="dotted">
        <color theme="0" tint="-0.499984740745262"/>
      </right>
      <top style="medium">
        <color theme="0" tint="-0.34998626667073579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34998626667073579"/>
      </top>
      <bottom/>
      <diagonal/>
    </border>
  </borders>
  <cellStyleXfs count="44">
    <xf numFmtId="0" fontId="0" fillId="0" borderId="0"/>
    <xf numFmtId="0" fontId="15" fillId="0" borderId="0" applyNumberFormat="0" applyFill="0" applyBorder="0" applyAlignment="0" applyProtection="0"/>
    <xf numFmtId="0" fontId="16" fillId="0" borderId="31" applyNumberFormat="0" applyFill="0" applyAlignment="0" applyProtection="0"/>
    <xf numFmtId="0" fontId="17" fillId="0" borderId="32" applyNumberFormat="0" applyFill="0" applyAlignment="0" applyProtection="0"/>
    <xf numFmtId="0" fontId="18" fillId="0" borderId="33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34" applyNumberFormat="0" applyAlignment="0" applyProtection="0"/>
    <xf numFmtId="0" fontId="23" fillId="7" borderId="35" applyNumberFormat="0" applyAlignment="0" applyProtection="0"/>
    <xf numFmtId="0" fontId="24" fillId="7" borderId="34" applyNumberFormat="0" applyAlignment="0" applyProtection="0"/>
    <xf numFmtId="0" fontId="25" fillId="0" borderId="36" applyNumberFormat="0" applyFill="0" applyAlignment="0" applyProtection="0"/>
    <xf numFmtId="0" fontId="26" fillId="8" borderId="37" applyNumberFormat="0" applyAlignment="0" applyProtection="0"/>
    <xf numFmtId="0" fontId="27" fillId="0" borderId="0" applyNumberFormat="0" applyFill="0" applyBorder="0" applyAlignment="0" applyProtection="0"/>
    <xf numFmtId="0" fontId="14" fillId="9" borderId="3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39" applyNumberFormat="0" applyFill="0" applyAlignment="0" applyProtection="0"/>
    <xf numFmtId="0" fontId="30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30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30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30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30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30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31" fillId="0" borderId="0"/>
    <xf numFmtId="0" fontId="14" fillId="0" borderId="0"/>
  </cellStyleXfs>
  <cellXfs count="1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5" fillId="0" borderId="5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12" fillId="0" borderId="0" xfId="0" applyFont="1"/>
    <xf numFmtId="0" fontId="9" fillId="0" borderId="1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2" fontId="9" fillId="0" borderId="21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2" fontId="10" fillId="0" borderId="24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0" fontId="13" fillId="2" borderId="3" xfId="0" quotePrefix="1" applyFont="1" applyFill="1" applyBorder="1" applyAlignment="1">
      <alignment horizontal="center" vertical="center" wrapText="1"/>
    </xf>
    <xf numFmtId="0" fontId="13" fillId="0" borderId="3" xfId="0" quotePrefix="1" applyFont="1" applyFill="1" applyBorder="1" applyAlignment="1">
      <alignment horizontal="center" vertical="center" wrapText="1"/>
    </xf>
    <xf numFmtId="0" fontId="0" fillId="0" borderId="0" xfId="0"/>
    <xf numFmtId="2" fontId="33" fillId="0" borderId="21" xfId="0" applyNumberFormat="1" applyFont="1" applyFill="1" applyBorder="1" applyAlignment="1">
      <alignment horizontal="center" vertical="center"/>
    </xf>
    <xf numFmtId="2" fontId="34" fillId="0" borderId="21" xfId="0" applyNumberFormat="1" applyFont="1" applyFill="1" applyBorder="1" applyAlignment="1">
      <alignment horizontal="center" vertical="center"/>
    </xf>
    <xf numFmtId="2" fontId="36" fillId="0" borderId="21" xfId="0" applyNumberFormat="1" applyFont="1" applyFill="1" applyBorder="1" applyAlignment="1">
      <alignment horizontal="center" vertical="center"/>
    </xf>
    <xf numFmtId="2" fontId="33" fillId="0" borderId="22" xfId="0" applyNumberFormat="1" applyFont="1" applyFill="1" applyBorder="1" applyAlignment="1">
      <alignment horizontal="center" vertical="center"/>
    </xf>
    <xf numFmtId="2" fontId="34" fillId="0" borderId="22" xfId="0" applyNumberFormat="1" applyFont="1" applyFill="1" applyBorder="1" applyAlignment="1">
      <alignment horizontal="center" vertical="center"/>
    </xf>
    <xf numFmtId="2" fontId="35" fillId="0" borderId="22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2" fontId="36" fillId="0" borderId="22" xfId="0" applyNumberFormat="1" applyFont="1" applyFill="1" applyBorder="1" applyAlignment="1">
      <alignment horizontal="center" vertical="center"/>
    </xf>
    <xf numFmtId="2" fontId="33" fillId="35" borderId="22" xfId="0" applyNumberFormat="1" applyFont="1" applyFill="1" applyBorder="1" applyAlignment="1">
      <alignment horizontal="center" vertical="center"/>
    </xf>
    <xf numFmtId="2" fontId="38" fillId="34" borderId="22" xfId="0" applyNumberFormat="1" applyFont="1" applyFill="1" applyBorder="1" applyAlignment="1">
      <alignment horizontal="center" vertical="center"/>
    </xf>
    <xf numFmtId="2" fontId="38" fillId="34" borderId="21" xfId="0" applyNumberFormat="1" applyFont="1" applyFill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/>
    </xf>
    <xf numFmtId="2" fontId="34" fillId="0" borderId="12" xfId="0" applyNumberFormat="1" applyFont="1" applyFill="1" applyBorder="1" applyAlignment="1">
      <alignment horizontal="center" vertical="center"/>
    </xf>
    <xf numFmtId="2" fontId="38" fillId="34" borderId="12" xfId="0" applyNumberFormat="1" applyFont="1" applyFill="1" applyBorder="1" applyAlignment="1">
      <alignment horizontal="center" vertical="center"/>
    </xf>
    <xf numFmtId="2" fontId="34" fillId="0" borderId="16" xfId="0" applyNumberFormat="1" applyFont="1" applyFill="1" applyBorder="1" applyAlignment="1">
      <alignment horizontal="center" vertical="center"/>
    </xf>
    <xf numFmtId="2" fontId="34" fillId="0" borderId="17" xfId="0" applyNumberFormat="1" applyFont="1" applyFill="1" applyBorder="1" applyAlignment="1">
      <alignment horizontal="center" vertical="center"/>
    </xf>
    <xf numFmtId="2" fontId="38" fillId="34" borderId="17" xfId="0" applyNumberFormat="1" applyFont="1" applyFill="1" applyBorder="1" applyAlignment="1">
      <alignment horizontal="center" vertical="center"/>
    </xf>
    <xf numFmtId="164" fontId="32" fillId="0" borderId="13" xfId="0" applyNumberFormat="1" applyFont="1" applyFill="1" applyBorder="1" applyAlignment="1">
      <alignment horizontal="center" vertical="center"/>
    </xf>
    <xf numFmtId="2" fontId="32" fillId="0" borderId="14" xfId="0" applyNumberFormat="1" applyFont="1" applyFill="1" applyBorder="1" applyAlignment="1">
      <alignment horizontal="center" vertical="center"/>
    </xf>
    <xf numFmtId="164" fontId="32" fillId="0" borderId="18" xfId="0" applyNumberFormat="1" applyFont="1" applyFill="1" applyBorder="1" applyAlignment="1">
      <alignment horizontal="center" vertical="center"/>
    </xf>
    <xf numFmtId="2" fontId="32" fillId="0" borderId="23" xfId="0" applyNumberFormat="1" applyFont="1" applyFill="1" applyBorder="1" applyAlignment="1">
      <alignment horizontal="center" vertical="center"/>
    </xf>
    <xf numFmtId="164" fontId="32" fillId="0" borderId="23" xfId="0" applyNumberFormat="1" applyFont="1" applyFill="1" applyBorder="1" applyAlignment="1">
      <alignment horizontal="center" vertical="center"/>
    </xf>
    <xf numFmtId="2" fontId="32" fillId="0" borderId="24" xfId="0" applyNumberFormat="1" applyFont="1" applyFill="1" applyBorder="1" applyAlignment="1">
      <alignment horizontal="center" vertical="center"/>
    </xf>
    <xf numFmtId="164" fontId="39" fillId="0" borderId="23" xfId="0" applyNumberFormat="1" applyFont="1" applyFill="1" applyBorder="1" applyAlignment="1">
      <alignment horizontal="center" vertical="center"/>
    </xf>
    <xf numFmtId="2" fontId="40" fillId="0" borderId="14" xfId="0" applyNumberFormat="1" applyFont="1" applyFill="1" applyBorder="1" applyAlignment="1">
      <alignment horizontal="center" vertical="center"/>
    </xf>
    <xf numFmtId="2" fontId="40" fillId="0" borderId="19" xfId="0" applyNumberFormat="1" applyFont="1" applyFill="1" applyBorder="1" applyAlignment="1">
      <alignment horizontal="center" vertical="center"/>
    </xf>
    <xf numFmtId="2" fontId="40" fillId="0" borderId="24" xfId="0" applyNumberFormat="1" applyFont="1" applyFill="1" applyBorder="1" applyAlignment="1">
      <alignment horizontal="center" vertical="center"/>
    </xf>
    <xf numFmtId="2" fontId="41" fillId="0" borderId="24" xfId="0" applyNumberFormat="1" applyFont="1" applyFill="1" applyBorder="1" applyAlignment="1">
      <alignment horizontal="center" vertical="center"/>
    </xf>
    <xf numFmtId="0" fontId="13" fillId="0" borderId="42" xfId="0" quotePrefix="1" applyFont="1" applyFill="1" applyBorder="1" applyAlignment="1">
      <alignment horizontal="center" vertical="center" wrapText="1"/>
    </xf>
    <xf numFmtId="2" fontId="34" fillId="35" borderId="22" xfId="0" applyNumberFormat="1" applyFont="1" applyFill="1" applyBorder="1" applyAlignment="1">
      <alignment horizontal="center" vertical="center"/>
    </xf>
    <xf numFmtId="0" fontId="13" fillId="0" borderId="2" xfId="0" quotePrefix="1" applyFont="1" applyFill="1" applyBorder="1" applyAlignment="1">
      <alignment horizontal="center" vertical="center" wrapText="1"/>
    </xf>
    <xf numFmtId="2" fontId="35" fillId="0" borderId="12" xfId="0" applyNumberFormat="1" applyFont="1" applyFill="1" applyBorder="1" applyAlignment="1">
      <alignment horizontal="center" vertical="center"/>
    </xf>
    <xf numFmtId="2" fontId="33" fillId="0" borderId="17" xfId="0" applyNumberFormat="1" applyFont="1" applyFill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0" borderId="3" xfId="0" quotePrefix="1" applyFont="1" applyFill="1" applyBorder="1" applyAlignment="1">
      <alignment horizontal="center" vertical="center" wrapText="1"/>
    </xf>
    <xf numFmtId="2" fontId="10" fillId="0" borderId="46" xfId="0" applyNumberFormat="1" applyFont="1" applyBorder="1" applyAlignment="1">
      <alignment horizontal="center" vertical="center"/>
    </xf>
    <xf numFmtId="2" fontId="9" fillId="0" borderId="48" xfId="0" applyNumberFormat="1" applyFont="1" applyBorder="1" applyAlignment="1">
      <alignment horizontal="center" vertical="center"/>
    </xf>
    <xf numFmtId="2" fontId="9" fillId="0" borderId="49" xfId="0" applyNumberFormat="1" applyFont="1" applyBorder="1" applyAlignment="1">
      <alignment horizontal="center" vertical="center"/>
    </xf>
    <xf numFmtId="2" fontId="10" fillId="0" borderId="4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/>
    </xf>
    <xf numFmtId="0" fontId="42" fillId="0" borderId="51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/>
    </xf>
    <xf numFmtId="2" fontId="9" fillId="0" borderId="52" xfId="0" applyNumberFormat="1" applyFont="1" applyBorder="1" applyAlignment="1">
      <alignment horizontal="center" vertical="center"/>
    </xf>
    <xf numFmtId="2" fontId="9" fillId="0" borderId="53" xfId="0" applyNumberFormat="1" applyFont="1" applyBorder="1" applyAlignment="1">
      <alignment horizontal="center" vertical="center"/>
    </xf>
    <xf numFmtId="2" fontId="10" fillId="0" borderId="54" xfId="0" applyNumberFormat="1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/>
    </xf>
    <xf numFmtId="2" fontId="9" fillId="0" borderId="45" xfId="0" applyNumberFormat="1" applyFont="1" applyBorder="1" applyAlignment="1">
      <alignment horizontal="center" vertical="center"/>
    </xf>
    <xf numFmtId="2" fontId="9" fillId="0" borderId="55" xfId="0" applyNumberFormat="1" applyFont="1" applyBorder="1" applyAlignment="1">
      <alignment horizontal="center" vertical="center"/>
    </xf>
    <xf numFmtId="2" fontId="10" fillId="0" borderId="56" xfId="0" applyNumberFormat="1" applyFont="1" applyBorder="1" applyAlignment="1">
      <alignment horizontal="center" vertical="center"/>
    </xf>
    <xf numFmtId="2" fontId="9" fillId="0" borderId="57" xfId="0" applyNumberFormat="1" applyFont="1" applyBorder="1" applyAlignment="1">
      <alignment horizontal="center" vertical="center"/>
    </xf>
    <xf numFmtId="2" fontId="9" fillId="0" borderId="58" xfId="0" applyNumberFormat="1" applyFont="1" applyBorder="1" applyAlignment="1">
      <alignment horizontal="center" vertical="center"/>
    </xf>
    <xf numFmtId="164" fontId="32" fillId="0" borderId="43" xfId="0" applyNumberFormat="1" applyFont="1" applyFill="1" applyBorder="1" applyAlignment="1">
      <alignment horizontal="center" vertical="center"/>
    </xf>
    <xf numFmtId="2" fontId="9" fillId="0" borderId="59" xfId="0" applyNumberFormat="1" applyFont="1" applyBorder="1" applyAlignment="1">
      <alignment horizontal="center" vertical="center"/>
    </xf>
    <xf numFmtId="2" fontId="9" fillId="0" borderId="60" xfId="0" applyNumberFormat="1" applyFont="1" applyBorder="1" applyAlignment="1">
      <alignment horizontal="center" vertical="center"/>
    </xf>
    <xf numFmtId="2" fontId="38" fillId="34" borderId="11" xfId="0" applyNumberFormat="1" applyFont="1" applyFill="1" applyBorder="1" applyAlignment="1">
      <alignment horizontal="center" vertical="center"/>
    </xf>
    <xf numFmtId="2" fontId="33" fillId="35" borderId="12" xfId="0" applyNumberFormat="1" applyFont="1" applyFill="1" applyBorder="1" applyAlignment="1">
      <alignment horizontal="center" vertical="center"/>
    </xf>
    <xf numFmtId="2" fontId="34" fillId="36" borderId="17" xfId="0" applyNumberFormat="1" applyFont="1" applyFill="1" applyBorder="1" applyAlignment="1">
      <alignment horizontal="center" vertical="center"/>
    </xf>
    <xf numFmtId="2" fontId="34" fillId="36" borderId="22" xfId="0" applyNumberFormat="1" applyFont="1" applyFill="1" applyBorder="1" applyAlignment="1">
      <alignment horizontal="center" vertical="center"/>
    </xf>
    <xf numFmtId="2" fontId="34" fillId="36" borderId="12" xfId="0" applyNumberFormat="1" applyFont="1" applyFill="1" applyBorder="1" applyAlignment="1">
      <alignment horizontal="center" vertical="center"/>
    </xf>
    <xf numFmtId="2" fontId="35" fillId="36" borderId="22" xfId="0" applyNumberFormat="1" applyFont="1" applyFill="1" applyBorder="1" applyAlignment="1">
      <alignment horizontal="center" vertical="center"/>
    </xf>
    <xf numFmtId="164" fontId="32" fillId="0" borderId="45" xfId="0" applyNumberFormat="1" applyFont="1" applyFill="1" applyBorder="1" applyAlignment="1">
      <alignment horizontal="center" vertical="center"/>
    </xf>
    <xf numFmtId="164" fontId="32" fillId="0" borderId="5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6" fillId="0" borderId="3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13" fillId="0" borderId="3" xfId="0" quotePrefix="1" applyFont="1" applyFill="1" applyBorder="1" applyAlignment="1">
      <alignment horizontal="center" vertical="center" wrapText="1"/>
    </xf>
    <xf numFmtId="2" fontId="32" fillId="0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8" fillId="0" borderId="4" xfId="0" quotePrefix="1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 wrapText="1"/>
    </xf>
    <xf numFmtId="0" fontId="13" fillId="0" borderId="30" xfId="0" quotePrefix="1" applyFont="1" applyFill="1" applyBorder="1" applyAlignment="1">
      <alignment horizontal="center" vertical="center" wrapText="1"/>
    </xf>
    <xf numFmtId="0" fontId="13" fillId="0" borderId="29" xfId="0" quotePrefix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6" xfId="0" quotePrefix="1" applyFont="1" applyFill="1" applyBorder="1" applyAlignment="1">
      <alignment horizontal="center" vertical="center" wrapText="1"/>
    </xf>
    <xf numFmtId="0" fontId="6" fillId="0" borderId="3" xfId="0" quotePrefix="1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 wrapText="1"/>
    </xf>
    <xf numFmtId="0" fontId="4" fillId="0" borderId="40" xfId="0" quotePrefix="1" applyFont="1" applyFill="1" applyBorder="1" applyAlignment="1">
      <alignment horizontal="center" vertical="center" wrapText="1"/>
    </xf>
    <xf numFmtId="0" fontId="4" fillId="0" borderId="41" xfId="0" quotePrefix="1" applyFont="1" applyFill="1" applyBorder="1" applyAlignment="1">
      <alignment horizontal="center" vertical="center" wrapText="1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3"/>
    <cellStyle name="Normal 3" xfId="42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7C80"/>
      <color rgb="FF0088CE"/>
      <color rgb="FFFFB612"/>
      <color rgb="FF82BE00"/>
      <color rgb="FF6E1E78"/>
      <color rgb="FFCD0037"/>
      <color rgb="FF009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15240</xdr:colOff>
      <xdr:row>1</xdr:row>
      <xdr:rowOff>95250</xdr:rowOff>
    </xdr:from>
    <xdr:ext cx="1809750" cy="648000"/>
    <xdr:sp macro="" textlink="">
      <xdr:nvSpPr>
        <xdr:cNvPr id="61" name="ZoneTexte 60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9994880" y="3242310"/>
          <a:ext cx="1809750" cy="648000"/>
        </a:xfrm>
        <a:custGeom>
          <a:avLst/>
          <a:gdLst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490801 w 3490801"/>
            <a:gd name="connsiteY2" fmla="*/ 276992 h 276992"/>
            <a:gd name="connsiteX3" fmla="*/ 0 w 3490801"/>
            <a:gd name="connsiteY3" fmla="*/ 276992 h 276992"/>
            <a:gd name="connsiteX4" fmla="*/ 0 w 3490801"/>
            <a:gd name="connsiteY4" fmla="*/ 0 h 276992"/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361273 w 3490801"/>
            <a:gd name="connsiteY2" fmla="*/ 152399 h 276992"/>
            <a:gd name="connsiteX3" fmla="*/ 3490801 w 3490801"/>
            <a:gd name="connsiteY3" fmla="*/ 276992 h 276992"/>
            <a:gd name="connsiteX4" fmla="*/ 0 w 3490801"/>
            <a:gd name="connsiteY4" fmla="*/ 276992 h 276992"/>
            <a:gd name="connsiteX5" fmla="*/ 0 w 3490801"/>
            <a:gd name="connsiteY5" fmla="*/ 0 h 276992"/>
            <a:gd name="connsiteX0" fmla="*/ 0 w 3702661"/>
            <a:gd name="connsiteY0" fmla="*/ 0 h 276992"/>
            <a:gd name="connsiteX1" fmla="*/ 3490801 w 3702661"/>
            <a:gd name="connsiteY1" fmla="*/ 0 h 276992"/>
            <a:gd name="connsiteX2" fmla="*/ 3361273 w 3702661"/>
            <a:gd name="connsiteY2" fmla="*/ 152399 h 276992"/>
            <a:gd name="connsiteX3" fmla="*/ 3490801 w 3702661"/>
            <a:gd name="connsiteY3" fmla="*/ 276992 h 276992"/>
            <a:gd name="connsiteX4" fmla="*/ 0 w 3702661"/>
            <a:gd name="connsiteY4" fmla="*/ 276992 h 276992"/>
            <a:gd name="connsiteX5" fmla="*/ 0 w 3702661"/>
            <a:gd name="connsiteY5" fmla="*/ 0 h 276992"/>
            <a:gd name="connsiteX0" fmla="*/ 0 w 3702661"/>
            <a:gd name="connsiteY0" fmla="*/ 0 h 309900"/>
            <a:gd name="connsiteX1" fmla="*/ 3490801 w 3702661"/>
            <a:gd name="connsiteY1" fmla="*/ 0 h 309900"/>
            <a:gd name="connsiteX2" fmla="*/ 3361273 w 3702661"/>
            <a:gd name="connsiteY2" fmla="*/ 152399 h 309900"/>
            <a:gd name="connsiteX3" fmla="*/ 3490801 w 3702661"/>
            <a:gd name="connsiteY3" fmla="*/ 276992 h 309900"/>
            <a:gd name="connsiteX4" fmla="*/ 0 w 3702661"/>
            <a:gd name="connsiteY4" fmla="*/ 276992 h 309900"/>
            <a:gd name="connsiteX5" fmla="*/ 0 w 3702661"/>
            <a:gd name="connsiteY5" fmla="*/ 0 h 309900"/>
            <a:gd name="connsiteX0" fmla="*/ 0 w 3751365"/>
            <a:gd name="connsiteY0" fmla="*/ 0 h 302558"/>
            <a:gd name="connsiteX1" fmla="*/ 3490801 w 3751365"/>
            <a:gd name="connsiteY1" fmla="*/ 0 h 302558"/>
            <a:gd name="connsiteX2" fmla="*/ 3498433 w 3751365"/>
            <a:gd name="connsiteY2" fmla="*/ 160019 h 302558"/>
            <a:gd name="connsiteX3" fmla="*/ 3490801 w 3751365"/>
            <a:gd name="connsiteY3" fmla="*/ 276992 h 302558"/>
            <a:gd name="connsiteX4" fmla="*/ 0 w 3751365"/>
            <a:gd name="connsiteY4" fmla="*/ 276992 h 302558"/>
            <a:gd name="connsiteX5" fmla="*/ 0 w 3751365"/>
            <a:gd name="connsiteY5" fmla="*/ 0 h 302558"/>
            <a:gd name="connsiteX0" fmla="*/ 0 w 3829632"/>
            <a:gd name="connsiteY0" fmla="*/ 0 h 302185"/>
            <a:gd name="connsiteX1" fmla="*/ 3490801 w 3829632"/>
            <a:gd name="connsiteY1" fmla="*/ 0 h 302185"/>
            <a:gd name="connsiteX2" fmla="*/ 3696553 w 3829632"/>
            <a:gd name="connsiteY2" fmla="*/ 167639 h 302185"/>
            <a:gd name="connsiteX3" fmla="*/ 3490801 w 3829632"/>
            <a:gd name="connsiteY3" fmla="*/ 276992 h 302185"/>
            <a:gd name="connsiteX4" fmla="*/ 0 w 3829632"/>
            <a:gd name="connsiteY4" fmla="*/ 276992 h 302185"/>
            <a:gd name="connsiteX5" fmla="*/ 0 w 3829632"/>
            <a:gd name="connsiteY5" fmla="*/ 0 h 302185"/>
            <a:gd name="connsiteX0" fmla="*/ 33 w 3829665"/>
            <a:gd name="connsiteY0" fmla="*/ 0 h 293217"/>
            <a:gd name="connsiteX1" fmla="*/ 3490834 w 3829665"/>
            <a:gd name="connsiteY1" fmla="*/ 0 h 293217"/>
            <a:gd name="connsiteX2" fmla="*/ 3696586 w 3829665"/>
            <a:gd name="connsiteY2" fmla="*/ 167639 h 293217"/>
            <a:gd name="connsiteX3" fmla="*/ 3490834 w 3829665"/>
            <a:gd name="connsiteY3" fmla="*/ 276992 h 293217"/>
            <a:gd name="connsiteX4" fmla="*/ 33 w 3829665"/>
            <a:gd name="connsiteY4" fmla="*/ 276992 h 293217"/>
            <a:gd name="connsiteX5" fmla="*/ 107565 w 3829665"/>
            <a:gd name="connsiteY5" fmla="*/ 128225 h 293217"/>
            <a:gd name="connsiteX6" fmla="*/ 33 w 3829665"/>
            <a:gd name="connsiteY6" fmla="*/ 0 h 293217"/>
            <a:gd name="connsiteX0" fmla="*/ 26 w 3829658"/>
            <a:gd name="connsiteY0" fmla="*/ 0 h 293217"/>
            <a:gd name="connsiteX1" fmla="*/ 3490827 w 3829658"/>
            <a:gd name="connsiteY1" fmla="*/ 0 h 293217"/>
            <a:gd name="connsiteX2" fmla="*/ 3696579 w 3829658"/>
            <a:gd name="connsiteY2" fmla="*/ 167639 h 293217"/>
            <a:gd name="connsiteX3" fmla="*/ 3490827 w 3829658"/>
            <a:gd name="connsiteY3" fmla="*/ 276992 h 293217"/>
            <a:gd name="connsiteX4" fmla="*/ 26 w 3829658"/>
            <a:gd name="connsiteY4" fmla="*/ 276992 h 293217"/>
            <a:gd name="connsiteX5" fmla="*/ 107558 w 3829658"/>
            <a:gd name="connsiteY5" fmla="*/ 128225 h 293217"/>
            <a:gd name="connsiteX6" fmla="*/ 26 w 3829658"/>
            <a:gd name="connsiteY6" fmla="*/ 0 h 293217"/>
            <a:gd name="connsiteX0" fmla="*/ 26 w 3829658"/>
            <a:gd name="connsiteY0" fmla="*/ 0 h 303663"/>
            <a:gd name="connsiteX1" fmla="*/ 3490827 w 3829658"/>
            <a:gd name="connsiteY1" fmla="*/ 0 h 303663"/>
            <a:gd name="connsiteX2" fmla="*/ 3696579 w 3829658"/>
            <a:gd name="connsiteY2" fmla="*/ 167639 h 303663"/>
            <a:gd name="connsiteX3" fmla="*/ 3490827 w 3829658"/>
            <a:gd name="connsiteY3" fmla="*/ 276992 h 303663"/>
            <a:gd name="connsiteX4" fmla="*/ 26 w 3829658"/>
            <a:gd name="connsiteY4" fmla="*/ 276992 h 303663"/>
            <a:gd name="connsiteX5" fmla="*/ 107558 w 3829658"/>
            <a:gd name="connsiteY5" fmla="*/ 128225 h 303663"/>
            <a:gd name="connsiteX6" fmla="*/ 26 w 3829658"/>
            <a:gd name="connsiteY6" fmla="*/ 0 h 303663"/>
            <a:gd name="connsiteX0" fmla="*/ 328 w 3829960"/>
            <a:gd name="connsiteY0" fmla="*/ 26790 h 330453"/>
            <a:gd name="connsiteX1" fmla="*/ 3491129 w 3829960"/>
            <a:gd name="connsiteY1" fmla="*/ 26790 h 330453"/>
            <a:gd name="connsiteX2" fmla="*/ 3696881 w 3829960"/>
            <a:gd name="connsiteY2" fmla="*/ 194429 h 330453"/>
            <a:gd name="connsiteX3" fmla="*/ 3491129 w 3829960"/>
            <a:gd name="connsiteY3" fmla="*/ 303782 h 330453"/>
            <a:gd name="connsiteX4" fmla="*/ 328 w 3829960"/>
            <a:gd name="connsiteY4" fmla="*/ 303782 h 330453"/>
            <a:gd name="connsiteX5" fmla="*/ 107860 w 3829960"/>
            <a:gd name="connsiteY5" fmla="*/ 155015 h 330453"/>
            <a:gd name="connsiteX6" fmla="*/ 328 w 3829960"/>
            <a:gd name="connsiteY6" fmla="*/ 26790 h 330453"/>
            <a:gd name="connsiteX0" fmla="*/ 53378 w 3829670"/>
            <a:gd name="connsiteY0" fmla="*/ 47262 h 316732"/>
            <a:gd name="connsiteX1" fmla="*/ 3490839 w 3829670"/>
            <a:gd name="connsiteY1" fmla="*/ 13069 h 316732"/>
            <a:gd name="connsiteX2" fmla="*/ 3696591 w 3829670"/>
            <a:gd name="connsiteY2" fmla="*/ 180708 h 316732"/>
            <a:gd name="connsiteX3" fmla="*/ 3490839 w 3829670"/>
            <a:gd name="connsiteY3" fmla="*/ 290061 h 316732"/>
            <a:gd name="connsiteX4" fmla="*/ 38 w 3829670"/>
            <a:gd name="connsiteY4" fmla="*/ 290061 h 316732"/>
            <a:gd name="connsiteX5" fmla="*/ 107570 w 3829670"/>
            <a:gd name="connsiteY5" fmla="*/ 141294 h 316732"/>
            <a:gd name="connsiteX6" fmla="*/ 53378 w 3829670"/>
            <a:gd name="connsiteY6" fmla="*/ 47262 h 316732"/>
            <a:gd name="connsiteX0" fmla="*/ 53378 w 3829670"/>
            <a:gd name="connsiteY0" fmla="*/ 30787 h 325901"/>
            <a:gd name="connsiteX1" fmla="*/ 3490839 w 3829670"/>
            <a:gd name="connsiteY1" fmla="*/ 22238 h 325901"/>
            <a:gd name="connsiteX2" fmla="*/ 3696591 w 3829670"/>
            <a:gd name="connsiteY2" fmla="*/ 189877 h 325901"/>
            <a:gd name="connsiteX3" fmla="*/ 3490839 w 3829670"/>
            <a:gd name="connsiteY3" fmla="*/ 299230 h 325901"/>
            <a:gd name="connsiteX4" fmla="*/ 38 w 3829670"/>
            <a:gd name="connsiteY4" fmla="*/ 299230 h 325901"/>
            <a:gd name="connsiteX5" fmla="*/ 107570 w 3829670"/>
            <a:gd name="connsiteY5" fmla="*/ 150463 h 325901"/>
            <a:gd name="connsiteX6" fmla="*/ 53378 w 3829670"/>
            <a:gd name="connsiteY6" fmla="*/ 30787 h 325901"/>
            <a:gd name="connsiteX0" fmla="*/ 335 w 3771831"/>
            <a:gd name="connsiteY0" fmla="*/ 30787 h 325901"/>
            <a:gd name="connsiteX1" fmla="*/ 3437796 w 3771831"/>
            <a:gd name="connsiteY1" fmla="*/ 22238 h 325901"/>
            <a:gd name="connsiteX2" fmla="*/ 3643548 w 3771831"/>
            <a:gd name="connsiteY2" fmla="*/ 189877 h 325901"/>
            <a:gd name="connsiteX3" fmla="*/ 3437796 w 3771831"/>
            <a:gd name="connsiteY3" fmla="*/ 299230 h 325901"/>
            <a:gd name="connsiteX4" fmla="*/ 15575 w 3771831"/>
            <a:gd name="connsiteY4" fmla="*/ 299230 h 325901"/>
            <a:gd name="connsiteX5" fmla="*/ 54527 w 3771831"/>
            <a:gd name="connsiteY5" fmla="*/ 150463 h 325901"/>
            <a:gd name="connsiteX6" fmla="*/ 335 w 3771831"/>
            <a:gd name="connsiteY6" fmla="*/ 30787 h 325901"/>
            <a:gd name="connsiteX0" fmla="*/ 226416 w 3997912"/>
            <a:gd name="connsiteY0" fmla="*/ 24176 h 308276"/>
            <a:gd name="connsiteX1" fmla="*/ 3663877 w 3997912"/>
            <a:gd name="connsiteY1" fmla="*/ 15627 h 308276"/>
            <a:gd name="connsiteX2" fmla="*/ 3869629 w 3997912"/>
            <a:gd name="connsiteY2" fmla="*/ 183266 h 308276"/>
            <a:gd name="connsiteX3" fmla="*/ 3663877 w 3997912"/>
            <a:gd name="connsiteY3" fmla="*/ 292619 h 308276"/>
            <a:gd name="connsiteX4" fmla="*/ 241656 w 3997912"/>
            <a:gd name="connsiteY4" fmla="*/ 292619 h 308276"/>
            <a:gd name="connsiteX5" fmla="*/ 318708 w 3997912"/>
            <a:gd name="connsiteY5" fmla="*/ 152401 h 308276"/>
            <a:gd name="connsiteX6" fmla="*/ 226416 w 3997912"/>
            <a:gd name="connsiteY6" fmla="*/ 24176 h 308276"/>
            <a:gd name="connsiteX0" fmla="*/ 233581 w 3989719"/>
            <a:gd name="connsiteY0" fmla="*/ 24176 h 320361"/>
            <a:gd name="connsiteX1" fmla="*/ 3671042 w 3989719"/>
            <a:gd name="connsiteY1" fmla="*/ 15627 h 320361"/>
            <a:gd name="connsiteX2" fmla="*/ 3876794 w 3989719"/>
            <a:gd name="connsiteY2" fmla="*/ 183266 h 320361"/>
            <a:gd name="connsiteX3" fmla="*/ 3671042 w 3989719"/>
            <a:gd name="connsiteY3" fmla="*/ 292619 h 320361"/>
            <a:gd name="connsiteX4" fmla="*/ 469801 w 3989719"/>
            <a:gd name="connsiteY4" fmla="*/ 309715 h 320361"/>
            <a:gd name="connsiteX5" fmla="*/ 325873 w 3989719"/>
            <a:gd name="connsiteY5" fmla="*/ 152401 h 320361"/>
            <a:gd name="connsiteX6" fmla="*/ 233581 w 3989719"/>
            <a:gd name="connsiteY6" fmla="*/ 24176 h 320361"/>
            <a:gd name="connsiteX0" fmla="*/ 331476 w 3813294"/>
            <a:gd name="connsiteY0" fmla="*/ 24176 h 320361"/>
            <a:gd name="connsiteX1" fmla="*/ 3494617 w 3813294"/>
            <a:gd name="connsiteY1" fmla="*/ 15627 h 320361"/>
            <a:gd name="connsiteX2" fmla="*/ 3700369 w 3813294"/>
            <a:gd name="connsiteY2" fmla="*/ 183266 h 320361"/>
            <a:gd name="connsiteX3" fmla="*/ 3494617 w 3813294"/>
            <a:gd name="connsiteY3" fmla="*/ 292619 h 320361"/>
            <a:gd name="connsiteX4" fmla="*/ 293376 w 3813294"/>
            <a:gd name="connsiteY4" fmla="*/ 309715 h 320361"/>
            <a:gd name="connsiteX5" fmla="*/ 149448 w 3813294"/>
            <a:gd name="connsiteY5" fmla="*/ 152401 h 320361"/>
            <a:gd name="connsiteX6" fmla="*/ 331476 w 3813294"/>
            <a:gd name="connsiteY6" fmla="*/ 24176 h 3203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813294" h="320361">
              <a:moveTo>
                <a:pt x="331476" y="24176"/>
              </a:moveTo>
              <a:cubicBezTo>
                <a:pt x="889004" y="1380"/>
                <a:pt x="2878525" y="-12313"/>
                <a:pt x="3494617" y="15627"/>
              </a:cubicBezTo>
              <a:cubicBezTo>
                <a:pt x="4054829" y="41027"/>
                <a:pt x="3657193" y="141735"/>
                <a:pt x="3700369" y="183266"/>
              </a:cubicBezTo>
              <a:cubicBezTo>
                <a:pt x="3697825" y="222257"/>
                <a:pt x="4062449" y="271544"/>
                <a:pt x="3494617" y="292619"/>
              </a:cubicBezTo>
              <a:cubicBezTo>
                <a:pt x="2926785" y="313694"/>
                <a:pt x="850904" y="333085"/>
                <a:pt x="293376" y="309715"/>
              </a:cubicBezTo>
              <a:cubicBezTo>
                <a:pt x="-264152" y="286345"/>
                <a:pt x="143098" y="199991"/>
                <a:pt x="149448" y="152401"/>
              </a:cubicBezTo>
              <a:cubicBezTo>
                <a:pt x="155798" y="104811"/>
                <a:pt x="-226052" y="46972"/>
                <a:pt x="331476" y="24176"/>
              </a:cubicBezTo>
              <a:close/>
            </a:path>
          </a:pathLst>
        </a:custGeom>
        <a:noFill/>
        <a:ln>
          <a:solidFill>
            <a:srgbClr val="0088CE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marL="0" indent="0" algn="ctr"/>
          <a:r>
            <a:rPr lang="fr-FR" sz="900" b="1">
              <a:solidFill>
                <a:srgbClr val="0088CE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Dans cette gare, je peux facilement avoir l'information sur mon train [note d'accord]</a:t>
          </a:r>
        </a:p>
      </xdr:txBody>
    </xdr:sp>
    <xdr:clientData/>
  </xdr:oneCellAnchor>
  <xdr:oneCellAnchor>
    <xdr:from>
      <xdr:col>30</xdr:col>
      <xdr:colOff>0</xdr:colOff>
      <xdr:row>1</xdr:row>
      <xdr:rowOff>95250</xdr:rowOff>
    </xdr:from>
    <xdr:ext cx="1809750" cy="648000"/>
    <xdr:sp macro="" textlink="">
      <xdr:nvSpPr>
        <xdr:cNvPr id="3" name="ZoneText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706725" y="95250"/>
          <a:ext cx="1809750" cy="648000"/>
        </a:xfrm>
        <a:custGeom>
          <a:avLst/>
          <a:gdLst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490801 w 3490801"/>
            <a:gd name="connsiteY2" fmla="*/ 276992 h 276992"/>
            <a:gd name="connsiteX3" fmla="*/ 0 w 3490801"/>
            <a:gd name="connsiteY3" fmla="*/ 276992 h 276992"/>
            <a:gd name="connsiteX4" fmla="*/ 0 w 3490801"/>
            <a:gd name="connsiteY4" fmla="*/ 0 h 276992"/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361273 w 3490801"/>
            <a:gd name="connsiteY2" fmla="*/ 152399 h 276992"/>
            <a:gd name="connsiteX3" fmla="*/ 3490801 w 3490801"/>
            <a:gd name="connsiteY3" fmla="*/ 276992 h 276992"/>
            <a:gd name="connsiteX4" fmla="*/ 0 w 3490801"/>
            <a:gd name="connsiteY4" fmla="*/ 276992 h 276992"/>
            <a:gd name="connsiteX5" fmla="*/ 0 w 3490801"/>
            <a:gd name="connsiteY5" fmla="*/ 0 h 276992"/>
            <a:gd name="connsiteX0" fmla="*/ 0 w 3702661"/>
            <a:gd name="connsiteY0" fmla="*/ 0 h 276992"/>
            <a:gd name="connsiteX1" fmla="*/ 3490801 w 3702661"/>
            <a:gd name="connsiteY1" fmla="*/ 0 h 276992"/>
            <a:gd name="connsiteX2" fmla="*/ 3361273 w 3702661"/>
            <a:gd name="connsiteY2" fmla="*/ 152399 h 276992"/>
            <a:gd name="connsiteX3" fmla="*/ 3490801 w 3702661"/>
            <a:gd name="connsiteY3" fmla="*/ 276992 h 276992"/>
            <a:gd name="connsiteX4" fmla="*/ 0 w 3702661"/>
            <a:gd name="connsiteY4" fmla="*/ 276992 h 276992"/>
            <a:gd name="connsiteX5" fmla="*/ 0 w 3702661"/>
            <a:gd name="connsiteY5" fmla="*/ 0 h 276992"/>
            <a:gd name="connsiteX0" fmla="*/ 0 w 3702661"/>
            <a:gd name="connsiteY0" fmla="*/ 0 h 309900"/>
            <a:gd name="connsiteX1" fmla="*/ 3490801 w 3702661"/>
            <a:gd name="connsiteY1" fmla="*/ 0 h 309900"/>
            <a:gd name="connsiteX2" fmla="*/ 3361273 w 3702661"/>
            <a:gd name="connsiteY2" fmla="*/ 152399 h 309900"/>
            <a:gd name="connsiteX3" fmla="*/ 3490801 w 3702661"/>
            <a:gd name="connsiteY3" fmla="*/ 276992 h 309900"/>
            <a:gd name="connsiteX4" fmla="*/ 0 w 3702661"/>
            <a:gd name="connsiteY4" fmla="*/ 276992 h 309900"/>
            <a:gd name="connsiteX5" fmla="*/ 0 w 3702661"/>
            <a:gd name="connsiteY5" fmla="*/ 0 h 309900"/>
            <a:gd name="connsiteX0" fmla="*/ 0 w 3751365"/>
            <a:gd name="connsiteY0" fmla="*/ 0 h 302558"/>
            <a:gd name="connsiteX1" fmla="*/ 3490801 w 3751365"/>
            <a:gd name="connsiteY1" fmla="*/ 0 h 302558"/>
            <a:gd name="connsiteX2" fmla="*/ 3498433 w 3751365"/>
            <a:gd name="connsiteY2" fmla="*/ 160019 h 302558"/>
            <a:gd name="connsiteX3" fmla="*/ 3490801 w 3751365"/>
            <a:gd name="connsiteY3" fmla="*/ 276992 h 302558"/>
            <a:gd name="connsiteX4" fmla="*/ 0 w 3751365"/>
            <a:gd name="connsiteY4" fmla="*/ 276992 h 302558"/>
            <a:gd name="connsiteX5" fmla="*/ 0 w 3751365"/>
            <a:gd name="connsiteY5" fmla="*/ 0 h 302558"/>
            <a:gd name="connsiteX0" fmla="*/ 0 w 3829632"/>
            <a:gd name="connsiteY0" fmla="*/ 0 h 302185"/>
            <a:gd name="connsiteX1" fmla="*/ 3490801 w 3829632"/>
            <a:gd name="connsiteY1" fmla="*/ 0 h 302185"/>
            <a:gd name="connsiteX2" fmla="*/ 3696553 w 3829632"/>
            <a:gd name="connsiteY2" fmla="*/ 167639 h 302185"/>
            <a:gd name="connsiteX3" fmla="*/ 3490801 w 3829632"/>
            <a:gd name="connsiteY3" fmla="*/ 276992 h 302185"/>
            <a:gd name="connsiteX4" fmla="*/ 0 w 3829632"/>
            <a:gd name="connsiteY4" fmla="*/ 276992 h 302185"/>
            <a:gd name="connsiteX5" fmla="*/ 0 w 3829632"/>
            <a:gd name="connsiteY5" fmla="*/ 0 h 302185"/>
            <a:gd name="connsiteX0" fmla="*/ 33 w 3829665"/>
            <a:gd name="connsiteY0" fmla="*/ 0 h 293217"/>
            <a:gd name="connsiteX1" fmla="*/ 3490834 w 3829665"/>
            <a:gd name="connsiteY1" fmla="*/ 0 h 293217"/>
            <a:gd name="connsiteX2" fmla="*/ 3696586 w 3829665"/>
            <a:gd name="connsiteY2" fmla="*/ 167639 h 293217"/>
            <a:gd name="connsiteX3" fmla="*/ 3490834 w 3829665"/>
            <a:gd name="connsiteY3" fmla="*/ 276992 h 293217"/>
            <a:gd name="connsiteX4" fmla="*/ 33 w 3829665"/>
            <a:gd name="connsiteY4" fmla="*/ 276992 h 293217"/>
            <a:gd name="connsiteX5" fmla="*/ 107565 w 3829665"/>
            <a:gd name="connsiteY5" fmla="*/ 128225 h 293217"/>
            <a:gd name="connsiteX6" fmla="*/ 33 w 3829665"/>
            <a:gd name="connsiteY6" fmla="*/ 0 h 293217"/>
            <a:gd name="connsiteX0" fmla="*/ 26 w 3829658"/>
            <a:gd name="connsiteY0" fmla="*/ 0 h 293217"/>
            <a:gd name="connsiteX1" fmla="*/ 3490827 w 3829658"/>
            <a:gd name="connsiteY1" fmla="*/ 0 h 293217"/>
            <a:gd name="connsiteX2" fmla="*/ 3696579 w 3829658"/>
            <a:gd name="connsiteY2" fmla="*/ 167639 h 293217"/>
            <a:gd name="connsiteX3" fmla="*/ 3490827 w 3829658"/>
            <a:gd name="connsiteY3" fmla="*/ 276992 h 293217"/>
            <a:gd name="connsiteX4" fmla="*/ 26 w 3829658"/>
            <a:gd name="connsiteY4" fmla="*/ 276992 h 293217"/>
            <a:gd name="connsiteX5" fmla="*/ 107558 w 3829658"/>
            <a:gd name="connsiteY5" fmla="*/ 128225 h 293217"/>
            <a:gd name="connsiteX6" fmla="*/ 26 w 3829658"/>
            <a:gd name="connsiteY6" fmla="*/ 0 h 293217"/>
            <a:gd name="connsiteX0" fmla="*/ 26 w 3829658"/>
            <a:gd name="connsiteY0" fmla="*/ 0 h 303663"/>
            <a:gd name="connsiteX1" fmla="*/ 3490827 w 3829658"/>
            <a:gd name="connsiteY1" fmla="*/ 0 h 303663"/>
            <a:gd name="connsiteX2" fmla="*/ 3696579 w 3829658"/>
            <a:gd name="connsiteY2" fmla="*/ 167639 h 303663"/>
            <a:gd name="connsiteX3" fmla="*/ 3490827 w 3829658"/>
            <a:gd name="connsiteY3" fmla="*/ 276992 h 303663"/>
            <a:gd name="connsiteX4" fmla="*/ 26 w 3829658"/>
            <a:gd name="connsiteY4" fmla="*/ 276992 h 303663"/>
            <a:gd name="connsiteX5" fmla="*/ 107558 w 3829658"/>
            <a:gd name="connsiteY5" fmla="*/ 128225 h 303663"/>
            <a:gd name="connsiteX6" fmla="*/ 26 w 3829658"/>
            <a:gd name="connsiteY6" fmla="*/ 0 h 303663"/>
            <a:gd name="connsiteX0" fmla="*/ 328 w 3829960"/>
            <a:gd name="connsiteY0" fmla="*/ 26790 h 330453"/>
            <a:gd name="connsiteX1" fmla="*/ 3491129 w 3829960"/>
            <a:gd name="connsiteY1" fmla="*/ 26790 h 330453"/>
            <a:gd name="connsiteX2" fmla="*/ 3696881 w 3829960"/>
            <a:gd name="connsiteY2" fmla="*/ 194429 h 330453"/>
            <a:gd name="connsiteX3" fmla="*/ 3491129 w 3829960"/>
            <a:gd name="connsiteY3" fmla="*/ 303782 h 330453"/>
            <a:gd name="connsiteX4" fmla="*/ 328 w 3829960"/>
            <a:gd name="connsiteY4" fmla="*/ 303782 h 330453"/>
            <a:gd name="connsiteX5" fmla="*/ 107860 w 3829960"/>
            <a:gd name="connsiteY5" fmla="*/ 155015 h 330453"/>
            <a:gd name="connsiteX6" fmla="*/ 328 w 3829960"/>
            <a:gd name="connsiteY6" fmla="*/ 26790 h 330453"/>
            <a:gd name="connsiteX0" fmla="*/ 53378 w 3829670"/>
            <a:gd name="connsiteY0" fmla="*/ 47262 h 316732"/>
            <a:gd name="connsiteX1" fmla="*/ 3490839 w 3829670"/>
            <a:gd name="connsiteY1" fmla="*/ 13069 h 316732"/>
            <a:gd name="connsiteX2" fmla="*/ 3696591 w 3829670"/>
            <a:gd name="connsiteY2" fmla="*/ 180708 h 316732"/>
            <a:gd name="connsiteX3" fmla="*/ 3490839 w 3829670"/>
            <a:gd name="connsiteY3" fmla="*/ 290061 h 316732"/>
            <a:gd name="connsiteX4" fmla="*/ 38 w 3829670"/>
            <a:gd name="connsiteY4" fmla="*/ 290061 h 316732"/>
            <a:gd name="connsiteX5" fmla="*/ 107570 w 3829670"/>
            <a:gd name="connsiteY5" fmla="*/ 141294 h 316732"/>
            <a:gd name="connsiteX6" fmla="*/ 53378 w 3829670"/>
            <a:gd name="connsiteY6" fmla="*/ 47262 h 316732"/>
            <a:gd name="connsiteX0" fmla="*/ 53378 w 3829670"/>
            <a:gd name="connsiteY0" fmla="*/ 30787 h 325901"/>
            <a:gd name="connsiteX1" fmla="*/ 3490839 w 3829670"/>
            <a:gd name="connsiteY1" fmla="*/ 22238 h 325901"/>
            <a:gd name="connsiteX2" fmla="*/ 3696591 w 3829670"/>
            <a:gd name="connsiteY2" fmla="*/ 189877 h 325901"/>
            <a:gd name="connsiteX3" fmla="*/ 3490839 w 3829670"/>
            <a:gd name="connsiteY3" fmla="*/ 299230 h 325901"/>
            <a:gd name="connsiteX4" fmla="*/ 38 w 3829670"/>
            <a:gd name="connsiteY4" fmla="*/ 299230 h 325901"/>
            <a:gd name="connsiteX5" fmla="*/ 107570 w 3829670"/>
            <a:gd name="connsiteY5" fmla="*/ 150463 h 325901"/>
            <a:gd name="connsiteX6" fmla="*/ 53378 w 3829670"/>
            <a:gd name="connsiteY6" fmla="*/ 30787 h 325901"/>
            <a:gd name="connsiteX0" fmla="*/ 335 w 3771831"/>
            <a:gd name="connsiteY0" fmla="*/ 30787 h 325901"/>
            <a:gd name="connsiteX1" fmla="*/ 3437796 w 3771831"/>
            <a:gd name="connsiteY1" fmla="*/ 22238 h 325901"/>
            <a:gd name="connsiteX2" fmla="*/ 3643548 w 3771831"/>
            <a:gd name="connsiteY2" fmla="*/ 189877 h 325901"/>
            <a:gd name="connsiteX3" fmla="*/ 3437796 w 3771831"/>
            <a:gd name="connsiteY3" fmla="*/ 299230 h 325901"/>
            <a:gd name="connsiteX4" fmla="*/ 15575 w 3771831"/>
            <a:gd name="connsiteY4" fmla="*/ 299230 h 325901"/>
            <a:gd name="connsiteX5" fmla="*/ 54527 w 3771831"/>
            <a:gd name="connsiteY5" fmla="*/ 150463 h 325901"/>
            <a:gd name="connsiteX6" fmla="*/ 335 w 3771831"/>
            <a:gd name="connsiteY6" fmla="*/ 30787 h 325901"/>
            <a:gd name="connsiteX0" fmla="*/ 226416 w 3997912"/>
            <a:gd name="connsiteY0" fmla="*/ 24176 h 308276"/>
            <a:gd name="connsiteX1" fmla="*/ 3663877 w 3997912"/>
            <a:gd name="connsiteY1" fmla="*/ 15627 h 308276"/>
            <a:gd name="connsiteX2" fmla="*/ 3869629 w 3997912"/>
            <a:gd name="connsiteY2" fmla="*/ 183266 h 308276"/>
            <a:gd name="connsiteX3" fmla="*/ 3663877 w 3997912"/>
            <a:gd name="connsiteY3" fmla="*/ 292619 h 308276"/>
            <a:gd name="connsiteX4" fmla="*/ 241656 w 3997912"/>
            <a:gd name="connsiteY4" fmla="*/ 292619 h 308276"/>
            <a:gd name="connsiteX5" fmla="*/ 318708 w 3997912"/>
            <a:gd name="connsiteY5" fmla="*/ 152401 h 308276"/>
            <a:gd name="connsiteX6" fmla="*/ 226416 w 3997912"/>
            <a:gd name="connsiteY6" fmla="*/ 24176 h 308276"/>
            <a:gd name="connsiteX0" fmla="*/ 233581 w 3989719"/>
            <a:gd name="connsiteY0" fmla="*/ 24176 h 320361"/>
            <a:gd name="connsiteX1" fmla="*/ 3671042 w 3989719"/>
            <a:gd name="connsiteY1" fmla="*/ 15627 h 320361"/>
            <a:gd name="connsiteX2" fmla="*/ 3876794 w 3989719"/>
            <a:gd name="connsiteY2" fmla="*/ 183266 h 320361"/>
            <a:gd name="connsiteX3" fmla="*/ 3671042 w 3989719"/>
            <a:gd name="connsiteY3" fmla="*/ 292619 h 320361"/>
            <a:gd name="connsiteX4" fmla="*/ 469801 w 3989719"/>
            <a:gd name="connsiteY4" fmla="*/ 309715 h 320361"/>
            <a:gd name="connsiteX5" fmla="*/ 325873 w 3989719"/>
            <a:gd name="connsiteY5" fmla="*/ 152401 h 320361"/>
            <a:gd name="connsiteX6" fmla="*/ 233581 w 3989719"/>
            <a:gd name="connsiteY6" fmla="*/ 24176 h 320361"/>
            <a:gd name="connsiteX0" fmla="*/ 331476 w 3813294"/>
            <a:gd name="connsiteY0" fmla="*/ 24176 h 320361"/>
            <a:gd name="connsiteX1" fmla="*/ 3494617 w 3813294"/>
            <a:gd name="connsiteY1" fmla="*/ 15627 h 320361"/>
            <a:gd name="connsiteX2" fmla="*/ 3700369 w 3813294"/>
            <a:gd name="connsiteY2" fmla="*/ 183266 h 320361"/>
            <a:gd name="connsiteX3" fmla="*/ 3494617 w 3813294"/>
            <a:gd name="connsiteY3" fmla="*/ 292619 h 320361"/>
            <a:gd name="connsiteX4" fmla="*/ 293376 w 3813294"/>
            <a:gd name="connsiteY4" fmla="*/ 309715 h 320361"/>
            <a:gd name="connsiteX5" fmla="*/ 149448 w 3813294"/>
            <a:gd name="connsiteY5" fmla="*/ 152401 h 320361"/>
            <a:gd name="connsiteX6" fmla="*/ 331476 w 3813294"/>
            <a:gd name="connsiteY6" fmla="*/ 24176 h 3203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813294" h="320361">
              <a:moveTo>
                <a:pt x="331476" y="24176"/>
              </a:moveTo>
              <a:cubicBezTo>
                <a:pt x="889004" y="1380"/>
                <a:pt x="2878525" y="-12313"/>
                <a:pt x="3494617" y="15627"/>
              </a:cubicBezTo>
              <a:cubicBezTo>
                <a:pt x="4054829" y="41027"/>
                <a:pt x="3657193" y="141735"/>
                <a:pt x="3700369" y="183266"/>
              </a:cubicBezTo>
              <a:cubicBezTo>
                <a:pt x="3697825" y="222257"/>
                <a:pt x="4062449" y="271544"/>
                <a:pt x="3494617" y="292619"/>
              </a:cubicBezTo>
              <a:cubicBezTo>
                <a:pt x="2926785" y="313694"/>
                <a:pt x="850904" y="333085"/>
                <a:pt x="293376" y="309715"/>
              </a:cubicBezTo>
              <a:cubicBezTo>
                <a:pt x="-264152" y="286345"/>
                <a:pt x="143098" y="199991"/>
                <a:pt x="149448" y="152401"/>
              </a:cubicBezTo>
              <a:cubicBezTo>
                <a:pt x="155798" y="104811"/>
                <a:pt x="-226052" y="46972"/>
                <a:pt x="331476" y="24176"/>
              </a:cubicBezTo>
              <a:close/>
            </a:path>
          </a:pathLst>
        </a:custGeom>
        <a:solidFill>
          <a:srgbClr val="CD0037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P3 </a:t>
          </a:r>
        </a:p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  <a:r>
            <a:rPr lang="fr-FR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propreté et la sûreté dans la gare</a:t>
          </a:r>
          <a:endParaRPr lang="fr-FR" sz="900" b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35</xdr:col>
      <xdr:colOff>0</xdr:colOff>
      <xdr:row>1</xdr:row>
      <xdr:rowOff>95250</xdr:rowOff>
    </xdr:from>
    <xdr:ext cx="1809750" cy="648000"/>
    <xdr:sp macro="" textlink="">
      <xdr:nvSpPr>
        <xdr:cNvPr id="4" name="ZoneText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535525" y="95250"/>
          <a:ext cx="1809750" cy="648000"/>
        </a:xfrm>
        <a:custGeom>
          <a:avLst/>
          <a:gdLst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490801 w 3490801"/>
            <a:gd name="connsiteY2" fmla="*/ 276992 h 276992"/>
            <a:gd name="connsiteX3" fmla="*/ 0 w 3490801"/>
            <a:gd name="connsiteY3" fmla="*/ 276992 h 276992"/>
            <a:gd name="connsiteX4" fmla="*/ 0 w 3490801"/>
            <a:gd name="connsiteY4" fmla="*/ 0 h 276992"/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361273 w 3490801"/>
            <a:gd name="connsiteY2" fmla="*/ 152399 h 276992"/>
            <a:gd name="connsiteX3" fmla="*/ 3490801 w 3490801"/>
            <a:gd name="connsiteY3" fmla="*/ 276992 h 276992"/>
            <a:gd name="connsiteX4" fmla="*/ 0 w 3490801"/>
            <a:gd name="connsiteY4" fmla="*/ 276992 h 276992"/>
            <a:gd name="connsiteX5" fmla="*/ 0 w 3490801"/>
            <a:gd name="connsiteY5" fmla="*/ 0 h 276992"/>
            <a:gd name="connsiteX0" fmla="*/ 0 w 3702661"/>
            <a:gd name="connsiteY0" fmla="*/ 0 h 276992"/>
            <a:gd name="connsiteX1" fmla="*/ 3490801 w 3702661"/>
            <a:gd name="connsiteY1" fmla="*/ 0 h 276992"/>
            <a:gd name="connsiteX2" fmla="*/ 3361273 w 3702661"/>
            <a:gd name="connsiteY2" fmla="*/ 152399 h 276992"/>
            <a:gd name="connsiteX3" fmla="*/ 3490801 w 3702661"/>
            <a:gd name="connsiteY3" fmla="*/ 276992 h 276992"/>
            <a:gd name="connsiteX4" fmla="*/ 0 w 3702661"/>
            <a:gd name="connsiteY4" fmla="*/ 276992 h 276992"/>
            <a:gd name="connsiteX5" fmla="*/ 0 w 3702661"/>
            <a:gd name="connsiteY5" fmla="*/ 0 h 276992"/>
            <a:gd name="connsiteX0" fmla="*/ 0 w 3702661"/>
            <a:gd name="connsiteY0" fmla="*/ 0 h 309900"/>
            <a:gd name="connsiteX1" fmla="*/ 3490801 w 3702661"/>
            <a:gd name="connsiteY1" fmla="*/ 0 h 309900"/>
            <a:gd name="connsiteX2" fmla="*/ 3361273 w 3702661"/>
            <a:gd name="connsiteY2" fmla="*/ 152399 h 309900"/>
            <a:gd name="connsiteX3" fmla="*/ 3490801 w 3702661"/>
            <a:gd name="connsiteY3" fmla="*/ 276992 h 309900"/>
            <a:gd name="connsiteX4" fmla="*/ 0 w 3702661"/>
            <a:gd name="connsiteY4" fmla="*/ 276992 h 309900"/>
            <a:gd name="connsiteX5" fmla="*/ 0 w 3702661"/>
            <a:gd name="connsiteY5" fmla="*/ 0 h 309900"/>
            <a:gd name="connsiteX0" fmla="*/ 0 w 3751365"/>
            <a:gd name="connsiteY0" fmla="*/ 0 h 302558"/>
            <a:gd name="connsiteX1" fmla="*/ 3490801 w 3751365"/>
            <a:gd name="connsiteY1" fmla="*/ 0 h 302558"/>
            <a:gd name="connsiteX2" fmla="*/ 3498433 w 3751365"/>
            <a:gd name="connsiteY2" fmla="*/ 160019 h 302558"/>
            <a:gd name="connsiteX3" fmla="*/ 3490801 w 3751365"/>
            <a:gd name="connsiteY3" fmla="*/ 276992 h 302558"/>
            <a:gd name="connsiteX4" fmla="*/ 0 w 3751365"/>
            <a:gd name="connsiteY4" fmla="*/ 276992 h 302558"/>
            <a:gd name="connsiteX5" fmla="*/ 0 w 3751365"/>
            <a:gd name="connsiteY5" fmla="*/ 0 h 302558"/>
            <a:gd name="connsiteX0" fmla="*/ 0 w 3829632"/>
            <a:gd name="connsiteY0" fmla="*/ 0 h 302185"/>
            <a:gd name="connsiteX1" fmla="*/ 3490801 w 3829632"/>
            <a:gd name="connsiteY1" fmla="*/ 0 h 302185"/>
            <a:gd name="connsiteX2" fmla="*/ 3696553 w 3829632"/>
            <a:gd name="connsiteY2" fmla="*/ 167639 h 302185"/>
            <a:gd name="connsiteX3" fmla="*/ 3490801 w 3829632"/>
            <a:gd name="connsiteY3" fmla="*/ 276992 h 302185"/>
            <a:gd name="connsiteX4" fmla="*/ 0 w 3829632"/>
            <a:gd name="connsiteY4" fmla="*/ 276992 h 302185"/>
            <a:gd name="connsiteX5" fmla="*/ 0 w 3829632"/>
            <a:gd name="connsiteY5" fmla="*/ 0 h 302185"/>
            <a:gd name="connsiteX0" fmla="*/ 33 w 3829665"/>
            <a:gd name="connsiteY0" fmla="*/ 0 h 293217"/>
            <a:gd name="connsiteX1" fmla="*/ 3490834 w 3829665"/>
            <a:gd name="connsiteY1" fmla="*/ 0 h 293217"/>
            <a:gd name="connsiteX2" fmla="*/ 3696586 w 3829665"/>
            <a:gd name="connsiteY2" fmla="*/ 167639 h 293217"/>
            <a:gd name="connsiteX3" fmla="*/ 3490834 w 3829665"/>
            <a:gd name="connsiteY3" fmla="*/ 276992 h 293217"/>
            <a:gd name="connsiteX4" fmla="*/ 33 w 3829665"/>
            <a:gd name="connsiteY4" fmla="*/ 276992 h 293217"/>
            <a:gd name="connsiteX5" fmla="*/ 107565 w 3829665"/>
            <a:gd name="connsiteY5" fmla="*/ 128225 h 293217"/>
            <a:gd name="connsiteX6" fmla="*/ 33 w 3829665"/>
            <a:gd name="connsiteY6" fmla="*/ 0 h 293217"/>
            <a:gd name="connsiteX0" fmla="*/ 26 w 3829658"/>
            <a:gd name="connsiteY0" fmla="*/ 0 h 293217"/>
            <a:gd name="connsiteX1" fmla="*/ 3490827 w 3829658"/>
            <a:gd name="connsiteY1" fmla="*/ 0 h 293217"/>
            <a:gd name="connsiteX2" fmla="*/ 3696579 w 3829658"/>
            <a:gd name="connsiteY2" fmla="*/ 167639 h 293217"/>
            <a:gd name="connsiteX3" fmla="*/ 3490827 w 3829658"/>
            <a:gd name="connsiteY3" fmla="*/ 276992 h 293217"/>
            <a:gd name="connsiteX4" fmla="*/ 26 w 3829658"/>
            <a:gd name="connsiteY4" fmla="*/ 276992 h 293217"/>
            <a:gd name="connsiteX5" fmla="*/ 107558 w 3829658"/>
            <a:gd name="connsiteY5" fmla="*/ 128225 h 293217"/>
            <a:gd name="connsiteX6" fmla="*/ 26 w 3829658"/>
            <a:gd name="connsiteY6" fmla="*/ 0 h 293217"/>
            <a:gd name="connsiteX0" fmla="*/ 26 w 3829658"/>
            <a:gd name="connsiteY0" fmla="*/ 0 h 303663"/>
            <a:gd name="connsiteX1" fmla="*/ 3490827 w 3829658"/>
            <a:gd name="connsiteY1" fmla="*/ 0 h 303663"/>
            <a:gd name="connsiteX2" fmla="*/ 3696579 w 3829658"/>
            <a:gd name="connsiteY2" fmla="*/ 167639 h 303663"/>
            <a:gd name="connsiteX3" fmla="*/ 3490827 w 3829658"/>
            <a:gd name="connsiteY3" fmla="*/ 276992 h 303663"/>
            <a:gd name="connsiteX4" fmla="*/ 26 w 3829658"/>
            <a:gd name="connsiteY4" fmla="*/ 276992 h 303663"/>
            <a:gd name="connsiteX5" fmla="*/ 107558 w 3829658"/>
            <a:gd name="connsiteY5" fmla="*/ 128225 h 303663"/>
            <a:gd name="connsiteX6" fmla="*/ 26 w 3829658"/>
            <a:gd name="connsiteY6" fmla="*/ 0 h 303663"/>
            <a:gd name="connsiteX0" fmla="*/ 328 w 3829960"/>
            <a:gd name="connsiteY0" fmla="*/ 26790 h 330453"/>
            <a:gd name="connsiteX1" fmla="*/ 3491129 w 3829960"/>
            <a:gd name="connsiteY1" fmla="*/ 26790 h 330453"/>
            <a:gd name="connsiteX2" fmla="*/ 3696881 w 3829960"/>
            <a:gd name="connsiteY2" fmla="*/ 194429 h 330453"/>
            <a:gd name="connsiteX3" fmla="*/ 3491129 w 3829960"/>
            <a:gd name="connsiteY3" fmla="*/ 303782 h 330453"/>
            <a:gd name="connsiteX4" fmla="*/ 328 w 3829960"/>
            <a:gd name="connsiteY4" fmla="*/ 303782 h 330453"/>
            <a:gd name="connsiteX5" fmla="*/ 107860 w 3829960"/>
            <a:gd name="connsiteY5" fmla="*/ 155015 h 330453"/>
            <a:gd name="connsiteX6" fmla="*/ 328 w 3829960"/>
            <a:gd name="connsiteY6" fmla="*/ 26790 h 330453"/>
            <a:gd name="connsiteX0" fmla="*/ 53378 w 3829670"/>
            <a:gd name="connsiteY0" fmla="*/ 47262 h 316732"/>
            <a:gd name="connsiteX1" fmla="*/ 3490839 w 3829670"/>
            <a:gd name="connsiteY1" fmla="*/ 13069 h 316732"/>
            <a:gd name="connsiteX2" fmla="*/ 3696591 w 3829670"/>
            <a:gd name="connsiteY2" fmla="*/ 180708 h 316732"/>
            <a:gd name="connsiteX3" fmla="*/ 3490839 w 3829670"/>
            <a:gd name="connsiteY3" fmla="*/ 290061 h 316732"/>
            <a:gd name="connsiteX4" fmla="*/ 38 w 3829670"/>
            <a:gd name="connsiteY4" fmla="*/ 290061 h 316732"/>
            <a:gd name="connsiteX5" fmla="*/ 107570 w 3829670"/>
            <a:gd name="connsiteY5" fmla="*/ 141294 h 316732"/>
            <a:gd name="connsiteX6" fmla="*/ 53378 w 3829670"/>
            <a:gd name="connsiteY6" fmla="*/ 47262 h 316732"/>
            <a:gd name="connsiteX0" fmla="*/ 53378 w 3829670"/>
            <a:gd name="connsiteY0" fmla="*/ 30787 h 325901"/>
            <a:gd name="connsiteX1" fmla="*/ 3490839 w 3829670"/>
            <a:gd name="connsiteY1" fmla="*/ 22238 h 325901"/>
            <a:gd name="connsiteX2" fmla="*/ 3696591 w 3829670"/>
            <a:gd name="connsiteY2" fmla="*/ 189877 h 325901"/>
            <a:gd name="connsiteX3" fmla="*/ 3490839 w 3829670"/>
            <a:gd name="connsiteY3" fmla="*/ 299230 h 325901"/>
            <a:gd name="connsiteX4" fmla="*/ 38 w 3829670"/>
            <a:gd name="connsiteY4" fmla="*/ 299230 h 325901"/>
            <a:gd name="connsiteX5" fmla="*/ 107570 w 3829670"/>
            <a:gd name="connsiteY5" fmla="*/ 150463 h 325901"/>
            <a:gd name="connsiteX6" fmla="*/ 53378 w 3829670"/>
            <a:gd name="connsiteY6" fmla="*/ 30787 h 325901"/>
            <a:gd name="connsiteX0" fmla="*/ 335 w 3771831"/>
            <a:gd name="connsiteY0" fmla="*/ 30787 h 325901"/>
            <a:gd name="connsiteX1" fmla="*/ 3437796 w 3771831"/>
            <a:gd name="connsiteY1" fmla="*/ 22238 h 325901"/>
            <a:gd name="connsiteX2" fmla="*/ 3643548 w 3771831"/>
            <a:gd name="connsiteY2" fmla="*/ 189877 h 325901"/>
            <a:gd name="connsiteX3" fmla="*/ 3437796 w 3771831"/>
            <a:gd name="connsiteY3" fmla="*/ 299230 h 325901"/>
            <a:gd name="connsiteX4" fmla="*/ 15575 w 3771831"/>
            <a:gd name="connsiteY4" fmla="*/ 299230 h 325901"/>
            <a:gd name="connsiteX5" fmla="*/ 54527 w 3771831"/>
            <a:gd name="connsiteY5" fmla="*/ 150463 h 325901"/>
            <a:gd name="connsiteX6" fmla="*/ 335 w 3771831"/>
            <a:gd name="connsiteY6" fmla="*/ 30787 h 325901"/>
            <a:gd name="connsiteX0" fmla="*/ 226416 w 3997912"/>
            <a:gd name="connsiteY0" fmla="*/ 24176 h 308276"/>
            <a:gd name="connsiteX1" fmla="*/ 3663877 w 3997912"/>
            <a:gd name="connsiteY1" fmla="*/ 15627 h 308276"/>
            <a:gd name="connsiteX2" fmla="*/ 3869629 w 3997912"/>
            <a:gd name="connsiteY2" fmla="*/ 183266 h 308276"/>
            <a:gd name="connsiteX3" fmla="*/ 3663877 w 3997912"/>
            <a:gd name="connsiteY3" fmla="*/ 292619 h 308276"/>
            <a:gd name="connsiteX4" fmla="*/ 241656 w 3997912"/>
            <a:gd name="connsiteY4" fmla="*/ 292619 h 308276"/>
            <a:gd name="connsiteX5" fmla="*/ 318708 w 3997912"/>
            <a:gd name="connsiteY5" fmla="*/ 152401 h 308276"/>
            <a:gd name="connsiteX6" fmla="*/ 226416 w 3997912"/>
            <a:gd name="connsiteY6" fmla="*/ 24176 h 308276"/>
            <a:gd name="connsiteX0" fmla="*/ 233581 w 3989719"/>
            <a:gd name="connsiteY0" fmla="*/ 24176 h 320361"/>
            <a:gd name="connsiteX1" fmla="*/ 3671042 w 3989719"/>
            <a:gd name="connsiteY1" fmla="*/ 15627 h 320361"/>
            <a:gd name="connsiteX2" fmla="*/ 3876794 w 3989719"/>
            <a:gd name="connsiteY2" fmla="*/ 183266 h 320361"/>
            <a:gd name="connsiteX3" fmla="*/ 3671042 w 3989719"/>
            <a:gd name="connsiteY3" fmla="*/ 292619 h 320361"/>
            <a:gd name="connsiteX4" fmla="*/ 469801 w 3989719"/>
            <a:gd name="connsiteY4" fmla="*/ 309715 h 320361"/>
            <a:gd name="connsiteX5" fmla="*/ 325873 w 3989719"/>
            <a:gd name="connsiteY5" fmla="*/ 152401 h 320361"/>
            <a:gd name="connsiteX6" fmla="*/ 233581 w 3989719"/>
            <a:gd name="connsiteY6" fmla="*/ 24176 h 320361"/>
            <a:gd name="connsiteX0" fmla="*/ 331476 w 3813294"/>
            <a:gd name="connsiteY0" fmla="*/ 24176 h 320361"/>
            <a:gd name="connsiteX1" fmla="*/ 3494617 w 3813294"/>
            <a:gd name="connsiteY1" fmla="*/ 15627 h 320361"/>
            <a:gd name="connsiteX2" fmla="*/ 3700369 w 3813294"/>
            <a:gd name="connsiteY2" fmla="*/ 183266 h 320361"/>
            <a:gd name="connsiteX3" fmla="*/ 3494617 w 3813294"/>
            <a:gd name="connsiteY3" fmla="*/ 292619 h 320361"/>
            <a:gd name="connsiteX4" fmla="*/ 293376 w 3813294"/>
            <a:gd name="connsiteY4" fmla="*/ 309715 h 320361"/>
            <a:gd name="connsiteX5" fmla="*/ 149448 w 3813294"/>
            <a:gd name="connsiteY5" fmla="*/ 152401 h 320361"/>
            <a:gd name="connsiteX6" fmla="*/ 331476 w 3813294"/>
            <a:gd name="connsiteY6" fmla="*/ 24176 h 3203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813294" h="320361">
              <a:moveTo>
                <a:pt x="331476" y="24176"/>
              </a:moveTo>
              <a:cubicBezTo>
                <a:pt x="889004" y="1380"/>
                <a:pt x="2878525" y="-12313"/>
                <a:pt x="3494617" y="15627"/>
              </a:cubicBezTo>
              <a:cubicBezTo>
                <a:pt x="4054829" y="41027"/>
                <a:pt x="3657193" y="141735"/>
                <a:pt x="3700369" y="183266"/>
              </a:cubicBezTo>
              <a:cubicBezTo>
                <a:pt x="3697825" y="222257"/>
                <a:pt x="4062449" y="271544"/>
                <a:pt x="3494617" y="292619"/>
              </a:cubicBezTo>
              <a:cubicBezTo>
                <a:pt x="2926785" y="313694"/>
                <a:pt x="850904" y="333085"/>
                <a:pt x="293376" y="309715"/>
              </a:cubicBezTo>
              <a:cubicBezTo>
                <a:pt x="-264152" y="286345"/>
                <a:pt x="143098" y="199991"/>
                <a:pt x="149448" y="152401"/>
              </a:cubicBezTo>
              <a:cubicBezTo>
                <a:pt x="155798" y="104811"/>
                <a:pt x="-226052" y="46972"/>
                <a:pt x="331476" y="24176"/>
              </a:cubicBezTo>
              <a:close/>
            </a:path>
          </a:pathLst>
        </a:custGeom>
        <a:solidFill>
          <a:srgbClr val="6E1E78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P4</a:t>
          </a:r>
        </a:p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Le moment passé en gare</a:t>
          </a:r>
          <a:endParaRPr lang="fr-FR" sz="900" b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50</xdr:col>
      <xdr:colOff>0</xdr:colOff>
      <xdr:row>1</xdr:row>
      <xdr:rowOff>95250</xdr:rowOff>
    </xdr:from>
    <xdr:ext cx="1809750" cy="648000"/>
    <xdr:sp macro="" textlink="">
      <xdr:nvSpPr>
        <xdr:cNvPr id="5" name="ZoneText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3021925" y="95250"/>
          <a:ext cx="1809750" cy="648000"/>
        </a:xfrm>
        <a:custGeom>
          <a:avLst/>
          <a:gdLst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490801 w 3490801"/>
            <a:gd name="connsiteY2" fmla="*/ 276992 h 276992"/>
            <a:gd name="connsiteX3" fmla="*/ 0 w 3490801"/>
            <a:gd name="connsiteY3" fmla="*/ 276992 h 276992"/>
            <a:gd name="connsiteX4" fmla="*/ 0 w 3490801"/>
            <a:gd name="connsiteY4" fmla="*/ 0 h 276992"/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361273 w 3490801"/>
            <a:gd name="connsiteY2" fmla="*/ 152399 h 276992"/>
            <a:gd name="connsiteX3" fmla="*/ 3490801 w 3490801"/>
            <a:gd name="connsiteY3" fmla="*/ 276992 h 276992"/>
            <a:gd name="connsiteX4" fmla="*/ 0 w 3490801"/>
            <a:gd name="connsiteY4" fmla="*/ 276992 h 276992"/>
            <a:gd name="connsiteX5" fmla="*/ 0 w 3490801"/>
            <a:gd name="connsiteY5" fmla="*/ 0 h 276992"/>
            <a:gd name="connsiteX0" fmla="*/ 0 w 3702661"/>
            <a:gd name="connsiteY0" fmla="*/ 0 h 276992"/>
            <a:gd name="connsiteX1" fmla="*/ 3490801 w 3702661"/>
            <a:gd name="connsiteY1" fmla="*/ 0 h 276992"/>
            <a:gd name="connsiteX2" fmla="*/ 3361273 w 3702661"/>
            <a:gd name="connsiteY2" fmla="*/ 152399 h 276992"/>
            <a:gd name="connsiteX3" fmla="*/ 3490801 w 3702661"/>
            <a:gd name="connsiteY3" fmla="*/ 276992 h 276992"/>
            <a:gd name="connsiteX4" fmla="*/ 0 w 3702661"/>
            <a:gd name="connsiteY4" fmla="*/ 276992 h 276992"/>
            <a:gd name="connsiteX5" fmla="*/ 0 w 3702661"/>
            <a:gd name="connsiteY5" fmla="*/ 0 h 276992"/>
            <a:gd name="connsiteX0" fmla="*/ 0 w 3702661"/>
            <a:gd name="connsiteY0" fmla="*/ 0 h 309900"/>
            <a:gd name="connsiteX1" fmla="*/ 3490801 w 3702661"/>
            <a:gd name="connsiteY1" fmla="*/ 0 h 309900"/>
            <a:gd name="connsiteX2" fmla="*/ 3361273 w 3702661"/>
            <a:gd name="connsiteY2" fmla="*/ 152399 h 309900"/>
            <a:gd name="connsiteX3" fmla="*/ 3490801 w 3702661"/>
            <a:gd name="connsiteY3" fmla="*/ 276992 h 309900"/>
            <a:gd name="connsiteX4" fmla="*/ 0 w 3702661"/>
            <a:gd name="connsiteY4" fmla="*/ 276992 h 309900"/>
            <a:gd name="connsiteX5" fmla="*/ 0 w 3702661"/>
            <a:gd name="connsiteY5" fmla="*/ 0 h 309900"/>
            <a:gd name="connsiteX0" fmla="*/ 0 w 3751365"/>
            <a:gd name="connsiteY0" fmla="*/ 0 h 302558"/>
            <a:gd name="connsiteX1" fmla="*/ 3490801 w 3751365"/>
            <a:gd name="connsiteY1" fmla="*/ 0 h 302558"/>
            <a:gd name="connsiteX2" fmla="*/ 3498433 w 3751365"/>
            <a:gd name="connsiteY2" fmla="*/ 160019 h 302558"/>
            <a:gd name="connsiteX3" fmla="*/ 3490801 w 3751365"/>
            <a:gd name="connsiteY3" fmla="*/ 276992 h 302558"/>
            <a:gd name="connsiteX4" fmla="*/ 0 w 3751365"/>
            <a:gd name="connsiteY4" fmla="*/ 276992 h 302558"/>
            <a:gd name="connsiteX5" fmla="*/ 0 w 3751365"/>
            <a:gd name="connsiteY5" fmla="*/ 0 h 302558"/>
            <a:gd name="connsiteX0" fmla="*/ 0 w 3829632"/>
            <a:gd name="connsiteY0" fmla="*/ 0 h 302185"/>
            <a:gd name="connsiteX1" fmla="*/ 3490801 w 3829632"/>
            <a:gd name="connsiteY1" fmla="*/ 0 h 302185"/>
            <a:gd name="connsiteX2" fmla="*/ 3696553 w 3829632"/>
            <a:gd name="connsiteY2" fmla="*/ 167639 h 302185"/>
            <a:gd name="connsiteX3" fmla="*/ 3490801 w 3829632"/>
            <a:gd name="connsiteY3" fmla="*/ 276992 h 302185"/>
            <a:gd name="connsiteX4" fmla="*/ 0 w 3829632"/>
            <a:gd name="connsiteY4" fmla="*/ 276992 h 302185"/>
            <a:gd name="connsiteX5" fmla="*/ 0 w 3829632"/>
            <a:gd name="connsiteY5" fmla="*/ 0 h 302185"/>
            <a:gd name="connsiteX0" fmla="*/ 33 w 3829665"/>
            <a:gd name="connsiteY0" fmla="*/ 0 h 293217"/>
            <a:gd name="connsiteX1" fmla="*/ 3490834 w 3829665"/>
            <a:gd name="connsiteY1" fmla="*/ 0 h 293217"/>
            <a:gd name="connsiteX2" fmla="*/ 3696586 w 3829665"/>
            <a:gd name="connsiteY2" fmla="*/ 167639 h 293217"/>
            <a:gd name="connsiteX3" fmla="*/ 3490834 w 3829665"/>
            <a:gd name="connsiteY3" fmla="*/ 276992 h 293217"/>
            <a:gd name="connsiteX4" fmla="*/ 33 w 3829665"/>
            <a:gd name="connsiteY4" fmla="*/ 276992 h 293217"/>
            <a:gd name="connsiteX5" fmla="*/ 107565 w 3829665"/>
            <a:gd name="connsiteY5" fmla="*/ 128225 h 293217"/>
            <a:gd name="connsiteX6" fmla="*/ 33 w 3829665"/>
            <a:gd name="connsiteY6" fmla="*/ 0 h 293217"/>
            <a:gd name="connsiteX0" fmla="*/ 26 w 3829658"/>
            <a:gd name="connsiteY0" fmla="*/ 0 h 293217"/>
            <a:gd name="connsiteX1" fmla="*/ 3490827 w 3829658"/>
            <a:gd name="connsiteY1" fmla="*/ 0 h 293217"/>
            <a:gd name="connsiteX2" fmla="*/ 3696579 w 3829658"/>
            <a:gd name="connsiteY2" fmla="*/ 167639 h 293217"/>
            <a:gd name="connsiteX3" fmla="*/ 3490827 w 3829658"/>
            <a:gd name="connsiteY3" fmla="*/ 276992 h 293217"/>
            <a:gd name="connsiteX4" fmla="*/ 26 w 3829658"/>
            <a:gd name="connsiteY4" fmla="*/ 276992 h 293217"/>
            <a:gd name="connsiteX5" fmla="*/ 107558 w 3829658"/>
            <a:gd name="connsiteY5" fmla="*/ 128225 h 293217"/>
            <a:gd name="connsiteX6" fmla="*/ 26 w 3829658"/>
            <a:gd name="connsiteY6" fmla="*/ 0 h 293217"/>
            <a:gd name="connsiteX0" fmla="*/ 26 w 3829658"/>
            <a:gd name="connsiteY0" fmla="*/ 0 h 303663"/>
            <a:gd name="connsiteX1" fmla="*/ 3490827 w 3829658"/>
            <a:gd name="connsiteY1" fmla="*/ 0 h 303663"/>
            <a:gd name="connsiteX2" fmla="*/ 3696579 w 3829658"/>
            <a:gd name="connsiteY2" fmla="*/ 167639 h 303663"/>
            <a:gd name="connsiteX3" fmla="*/ 3490827 w 3829658"/>
            <a:gd name="connsiteY3" fmla="*/ 276992 h 303663"/>
            <a:gd name="connsiteX4" fmla="*/ 26 w 3829658"/>
            <a:gd name="connsiteY4" fmla="*/ 276992 h 303663"/>
            <a:gd name="connsiteX5" fmla="*/ 107558 w 3829658"/>
            <a:gd name="connsiteY5" fmla="*/ 128225 h 303663"/>
            <a:gd name="connsiteX6" fmla="*/ 26 w 3829658"/>
            <a:gd name="connsiteY6" fmla="*/ 0 h 303663"/>
            <a:gd name="connsiteX0" fmla="*/ 328 w 3829960"/>
            <a:gd name="connsiteY0" fmla="*/ 26790 h 330453"/>
            <a:gd name="connsiteX1" fmla="*/ 3491129 w 3829960"/>
            <a:gd name="connsiteY1" fmla="*/ 26790 h 330453"/>
            <a:gd name="connsiteX2" fmla="*/ 3696881 w 3829960"/>
            <a:gd name="connsiteY2" fmla="*/ 194429 h 330453"/>
            <a:gd name="connsiteX3" fmla="*/ 3491129 w 3829960"/>
            <a:gd name="connsiteY3" fmla="*/ 303782 h 330453"/>
            <a:gd name="connsiteX4" fmla="*/ 328 w 3829960"/>
            <a:gd name="connsiteY4" fmla="*/ 303782 h 330453"/>
            <a:gd name="connsiteX5" fmla="*/ 107860 w 3829960"/>
            <a:gd name="connsiteY5" fmla="*/ 155015 h 330453"/>
            <a:gd name="connsiteX6" fmla="*/ 328 w 3829960"/>
            <a:gd name="connsiteY6" fmla="*/ 26790 h 330453"/>
            <a:gd name="connsiteX0" fmla="*/ 53378 w 3829670"/>
            <a:gd name="connsiteY0" fmla="*/ 47262 h 316732"/>
            <a:gd name="connsiteX1" fmla="*/ 3490839 w 3829670"/>
            <a:gd name="connsiteY1" fmla="*/ 13069 h 316732"/>
            <a:gd name="connsiteX2" fmla="*/ 3696591 w 3829670"/>
            <a:gd name="connsiteY2" fmla="*/ 180708 h 316732"/>
            <a:gd name="connsiteX3" fmla="*/ 3490839 w 3829670"/>
            <a:gd name="connsiteY3" fmla="*/ 290061 h 316732"/>
            <a:gd name="connsiteX4" fmla="*/ 38 w 3829670"/>
            <a:gd name="connsiteY4" fmla="*/ 290061 h 316732"/>
            <a:gd name="connsiteX5" fmla="*/ 107570 w 3829670"/>
            <a:gd name="connsiteY5" fmla="*/ 141294 h 316732"/>
            <a:gd name="connsiteX6" fmla="*/ 53378 w 3829670"/>
            <a:gd name="connsiteY6" fmla="*/ 47262 h 316732"/>
            <a:gd name="connsiteX0" fmla="*/ 53378 w 3829670"/>
            <a:gd name="connsiteY0" fmla="*/ 30787 h 325901"/>
            <a:gd name="connsiteX1" fmla="*/ 3490839 w 3829670"/>
            <a:gd name="connsiteY1" fmla="*/ 22238 h 325901"/>
            <a:gd name="connsiteX2" fmla="*/ 3696591 w 3829670"/>
            <a:gd name="connsiteY2" fmla="*/ 189877 h 325901"/>
            <a:gd name="connsiteX3" fmla="*/ 3490839 w 3829670"/>
            <a:gd name="connsiteY3" fmla="*/ 299230 h 325901"/>
            <a:gd name="connsiteX4" fmla="*/ 38 w 3829670"/>
            <a:gd name="connsiteY4" fmla="*/ 299230 h 325901"/>
            <a:gd name="connsiteX5" fmla="*/ 107570 w 3829670"/>
            <a:gd name="connsiteY5" fmla="*/ 150463 h 325901"/>
            <a:gd name="connsiteX6" fmla="*/ 53378 w 3829670"/>
            <a:gd name="connsiteY6" fmla="*/ 30787 h 325901"/>
            <a:gd name="connsiteX0" fmla="*/ 335 w 3771831"/>
            <a:gd name="connsiteY0" fmla="*/ 30787 h 325901"/>
            <a:gd name="connsiteX1" fmla="*/ 3437796 w 3771831"/>
            <a:gd name="connsiteY1" fmla="*/ 22238 h 325901"/>
            <a:gd name="connsiteX2" fmla="*/ 3643548 w 3771831"/>
            <a:gd name="connsiteY2" fmla="*/ 189877 h 325901"/>
            <a:gd name="connsiteX3" fmla="*/ 3437796 w 3771831"/>
            <a:gd name="connsiteY3" fmla="*/ 299230 h 325901"/>
            <a:gd name="connsiteX4" fmla="*/ 15575 w 3771831"/>
            <a:gd name="connsiteY4" fmla="*/ 299230 h 325901"/>
            <a:gd name="connsiteX5" fmla="*/ 54527 w 3771831"/>
            <a:gd name="connsiteY5" fmla="*/ 150463 h 325901"/>
            <a:gd name="connsiteX6" fmla="*/ 335 w 3771831"/>
            <a:gd name="connsiteY6" fmla="*/ 30787 h 325901"/>
            <a:gd name="connsiteX0" fmla="*/ 226416 w 3997912"/>
            <a:gd name="connsiteY0" fmla="*/ 24176 h 308276"/>
            <a:gd name="connsiteX1" fmla="*/ 3663877 w 3997912"/>
            <a:gd name="connsiteY1" fmla="*/ 15627 h 308276"/>
            <a:gd name="connsiteX2" fmla="*/ 3869629 w 3997912"/>
            <a:gd name="connsiteY2" fmla="*/ 183266 h 308276"/>
            <a:gd name="connsiteX3" fmla="*/ 3663877 w 3997912"/>
            <a:gd name="connsiteY3" fmla="*/ 292619 h 308276"/>
            <a:gd name="connsiteX4" fmla="*/ 241656 w 3997912"/>
            <a:gd name="connsiteY4" fmla="*/ 292619 h 308276"/>
            <a:gd name="connsiteX5" fmla="*/ 318708 w 3997912"/>
            <a:gd name="connsiteY5" fmla="*/ 152401 h 308276"/>
            <a:gd name="connsiteX6" fmla="*/ 226416 w 3997912"/>
            <a:gd name="connsiteY6" fmla="*/ 24176 h 308276"/>
            <a:gd name="connsiteX0" fmla="*/ 233581 w 3989719"/>
            <a:gd name="connsiteY0" fmla="*/ 24176 h 320361"/>
            <a:gd name="connsiteX1" fmla="*/ 3671042 w 3989719"/>
            <a:gd name="connsiteY1" fmla="*/ 15627 h 320361"/>
            <a:gd name="connsiteX2" fmla="*/ 3876794 w 3989719"/>
            <a:gd name="connsiteY2" fmla="*/ 183266 h 320361"/>
            <a:gd name="connsiteX3" fmla="*/ 3671042 w 3989719"/>
            <a:gd name="connsiteY3" fmla="*/ 292619 h 320361"/>
            <a:gd name="connsiteX4" fmla="*/ 469801 w 3989719"/>
            <a:gd name="connsiteY4" fmla="*/ 309715 h 320361"/>
            <a:gd name="connsiteX5" fmla="*/ 325873 w 3989719"/>
            <a:gd name="connsiteY5" fmla="*/ 152401 h 320361"/>
            <a:gd name="connsiteX6" fmla="*/ 233581 w 3989719"/>
            <a:gd name="connsiteY6" fmla="*/ 24176 h 320361"/>
            <a:gd name="connsiteX0" fmla="*/ 331476 w 3813294"/>
            <a:gd name="connsiteY0" fmla="*/ 24176 h 320361"/>
            <a:gd name="connsiteX1" fmla="*/ 3494617 w 3813294"/>
            <a:gd name="connsiteY1" fmla="*/ 15627 h 320361"/>
            <a:gd name="connsiteX2" fmla="*/ 3700369 w 3813294"/>
            <a:gd name="connsiteY2" fmla="*/ 183266 h 320361"/>
            <a:gd name="connsiteX3" fmla="*/ 3494617 w 3813294"/>
            <a:gd name="connsiteY3" fmla="*/ 292619 h 320361"/>
            <a:gd name="connsiteX4" fmla="*/ 293376 w 3813294"/>
            <a:gd name="connsiteY4" fmla="*/ 309715 h 320361"/>
            <a:gd name="connsiteX5" fmla="*/ 149448 w 3813294"/>
            <a:gd name="connsiteY5" fmla="*/ 152401 h 320361"/>
            <a:gd name="connsiteX6" fmla="*/ 331476 w 3813294"/>
            <a:gd name="connsiteY6" fmla="*/ 24176 h 3203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813294" h="320361">
              <a:moveTo>
                <a:pt x="331476" y="24176"/>
              </a:moveTo>
              <a:cubicBezTo>
                <a:pt x="889004" y="1380"/>
                <a:pt x="2878525" y="-12313"/>
                <a:pt x="3494617" y="15627"/>
              </a:cubicBezTo>
              <a:cubicBezTo>
                <a:pt x="4054829" y="41027"/>
                <a:pt x="3657193" y="141735"/>
                <a:pt x="3700369" y="183266"/>
              </a:cubicBezTo>
              <a:cubicBezTo>
                <a:pt x="3697825" y="222257"/>
                <a:pt x="4062449" y="271544"/>
                <a:pt x="3494617" y="292619"/>
              </a:cubicBezTo>
              <a:cubicBezTo>
                <a:pt x="2926785" y="313694"/>
                <a:pt x="850904" y="333085"/>
                <a:pt x="293376" y="309715"/>
              </a:cubicBezTo>
              <a:cubicBezTo>
                <a:pt x="-264152" y="286345"/>
                <a:pt x="143098" y="199991"/>
                <a:pt x="149448" y="152401"/>
              </a:cubicBezTo>
              <a:cubicBezTo>
                <a:pt x="155798" y="104811"/>
                <a:pt x="-226052" y="46972"/>
                <a:pt x="331476" y="24176"/>
              </a:cubicBezTo>
              <a:close/>
            </a:path>
          </a:pathLst>
        </a:custGeom>
        <a:solidFill>
          <a:srgbClr val="FFB61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P5</a:t>
          </a:r>
        </a:p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Les</a:t>
          </a:r>
          <a:r>
            <a:rPr lang="fr-FR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services et commerces dans la gare (utilisateurs)</a:t>
          </a:r>
          <a:endParaRPr lang="fr-FR" sz="900" b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28573</xdr:colOff>
      <xdr:row>1</xdr:row>
      <xdr:rowOff>0</xdr:rowOff>
    </xdr:from>
    <xdr:to>
      <xdr:col>6</xdr:col>
      <xdr:colOff>295275</xdr:colOff>
      <xdr:row>4</xdr:row>
      <xdr:rowOff>148500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5505448" y="3257550"/>
          <a:ext cx="7448552" cy="862875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695324</xdr:colOff>
      <xdr:row>1</xdr:row>
      <xdr:rowOff>19050</xdr:rowOff>
    </xdr:from>
    <xdr:to>
      <xdr:col>7</xdr:col>
      <xdr:colOff>0</xdr:colOff>
      <xdr:row>2</xdr:row>
      <xdr:rowOff>171450</xdr:rowOff>
    </xdr:to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>
        <a:xfrm>
          <a:off x="695324" y="19050"/>
          <a:ext cx="8686801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1600" b="1">
              <a:solidFill>
                <a:sysClr val="windowText" lastClr="000000"/>
              </a:solidFill>
              <a:latin typeface="Century Gothic" panose="020B0502020202020204" pitchFamily="34" charset="0"/>
            </a:rPr>
            <a:t>Tableau</a:t>
          </a:r>
          <a:r>
            <a:rPr lang="fr-FR" sz="1600" b="1" baseline="0">
              <a:solidFill>
                <a:sysClr val="windowText" lastClr="000000"/>
              </a:solidFill>
              <a:latin typeface="Century Gothic" panose="020B0502020202020204" pitchFamily="34" charset="0"/>
            </a:rPr>
            <a:t> de bord - Septembre 2019</a:t>
          </a:r>
        </a:p>
      </xdr:txBody>
    </xdr:sp>
    <xdr:clientData/>
  </xdr:twoCellAnchor>
  <xdr:twoCellAnchor>
    <xdr:from>
      <xdr:col>1</xdr:col>
      <xdr:colOff>542924</xdr:colOff>
      <xdr:row>2</xdr:row>
      <xdr:rowOff>38099</xdr:rowOff>
    </xdr:from>
    <xdr:to>
      <xdr:col>6</xdr:col>
      <xdr:colOff>466725</xdr:colOff>
      <xdr:row>4</xdr:row>
      <xdr:rowOff>200024</xdr:rowOff>
    </xdr:to>
    <xdr:sp macro="" textlink="">
      <xdr:nvSpPr>
        <xdr:cNvPr id="8" name="Rectangle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>
        <a:xfrm>
          <a:off x="7029449" y="3533774"/>
          <a:ext cx="6096001" cy="638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900">
              <a:solidFill>
                <a:schemeClr val="accent3"/>
              </a:solidFill>
              <a:latin typeface="Century Gothic" panose="020B0502020202020204" pitchFamily="34" charset="0"/>
              <a:sym typeface="Webdings" panose="05030102010509060703" pitchFamily="18" charset="2"/>
            </a:rPr>
            <a:t></a:t>
          </a:r>
          <a:r>
            <a:rPr lang="fr-FR" sz="900">
              <a:solidFill>
                <a:schemeClr val="tx1"/>
              </a:solidFill>
              <a:latin typeface="Century Gothic" panose="020B0502020202020204" pitchFamily="34" charset="0"/>
            </a:rPr>
            <a:t>    </a:t>
          </a:r>
          <a:r>
            <a:rPr lang="fr-FR" sz="600">
              <a:solidFill>
                <a:schemeClr val="tx1"/>
              </a:solidFill>
              <a:latin typeface="Century Gothic" panose="020B0502020202020204" pitchFamily="34" charset="0"/>
            </a:rPr>
            <a:t> </a:t>
          </a:r>
          <a:r>
            <a:rPr lang="fr-FR" sz="900">
              <a:solidFill>
                <a:sysClr val="windowText" lastClr="000000"/>
              </a:solidFill>
              <a:latin typeface="Century Gothic" panose="020B0502020202020204" pitchFamily="34" charset="0"/>
            </a:rPr>
            <a:t>Base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</a:rPr>
            <a:t> faible (&lt;30 répondants)                          </a:t>
          </a:r>
          <a:r>
            <a:rPr lang="fr-FR" sz="1050" b="0" baseline="0">
              <a:solidFill>
                <a:schemeClr val="tx1"/>
              </a:solidFill>
              <a:latin typeface="Wingdings 3" panose="05040102010807070707" pitchFamily="18" charset="2"/>
              <a:ea typeface="+mn-ea"/>
              <a:cs typeface="+mn-cs"/>
            </a:rPr>
            <a:t>ÇÈ</a:t>
          </a:r>
          <a:r>
            <a:rPr lang="fr-FR" sz="900" b="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rPr>
            <a:t>  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Ecarts signficatifs à la baisse ou à la hausse</a:t>
          </a:r>
        </a:p>
        <a:p>
          <a:pPr algn="l"/>
          <a:endParaRPr lang="fr-FR" sz="900" baseline="0">
            <a:solidFill>
              <a:sysClr val="windowText" lastClr="000000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baseline="0">
              <a:solidFill>
                <a:srgbClr val="FF0000"/>
              </a:solidFill>
              <a:effectLst/>
              <a:latin typeface="Century Gothic" panose="020B0502020202020204" pitchFamily="34" charset="0"/>
              <a:ea typeface="+mn-ea"/>
              <a:cs typeface="+mn-cs"/>
              <a:sym typeface="Webdings" panose="05030102010509060703" pitchFamily="18" charset="2"/>
            </a:rPr>
            <a:t>     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indicateurs objectivés et pour ceux ci :  </a:t>
          </a:r>
          <a:r>
            <a:rPr lang="fr-FR" sz="900">
              <a:solidFill>
                <a:schemeClr val="accent4">
                  <a:lumMod val="60000"/>
                  <a:lumOff val="40000"/>
                </a:schemeClr>
              </a:solidFill>
              <a:latin typeface="Century Gothic" panose="020B0502020202020204" pitchFamily="34" charset="0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note supérieure ou égale à 8  / écart &gt; 0,5 vs. vague prèc.</a:t>
          </a:r>
          <a:r>
            <a:rPr lang="fr-F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</a:t>
          </a:r>
          <a:endParaRPr lang="fr-FR" sz="900">
            <a:effectLst/>
          </a:endParaRPr>
        </a:p>
      </xdr:txBody>
    </xdr:sp>
    <xdr:clientData/>
  </xdr:twoCellAnchor>
  <xdr:twoCellAnchor editAs="oneCell">
    <xdr:from>
      <xdr:col>0</xdr:col>
      <xdr:colOff>114300</xdr:colOff>
      <xdr:row>1</xdr:row>
      <xdr:rowOff>28575</xdr:rowOff>
    </xdr:from>
    <xdr:to>
      <xdr:col>0</xdr:col>
      <xdr:colOff>472440</xdr:colOff>
      <xdr:row>2</xdr:row>
      <xdr:rowOff>177350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8575"/>
          <a:ext cx="358140" cy="339275"/>
        </a:xfrm>
        <a:prstGeom prst="rect">
          <a:avLst/>
        </a:prstGeom>
      </xdr:spPr>
    </xdr:pic>
    <xdr:clientData/>
  </xdr:twoCellAnchor>
  <xdr:twoCellAnchor>
    <xdr:from>
      <xdr:col>6</xdr:col>
      <xdr:colOff>337928</xdr:colOff>
      <xdr:row>0</xdr:row>
      <xdr:rowOff>144032</xdr:rowOff>
    </xdr:from>
    <xdr:to>
      <xdr:col>6</xdr:col>
      <xdr:colOff>1129928</xdr:colOff>
      <xdr:row>4</xdr:row>
      <xdr:rowOff>176413</xdr:rowOff>
    </xdr:to>
    <xdr:sp macro="" textlink="">
      <xdr:nvSpPr>
        <xdr:cNvPr id="11" name="ZoneTexte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 rot="1680456">
          <a:off x="7595978" y="144032"/>
          <a:ext cx="792000" cy="794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prstTxWarp prst="textArchUp">
            <a:avLst/>
          </a:prstTxWarp>
          <a:noAutofit/>
        </a:bodyPr>
        <a:lstStyle/>
        <a:p>
          <a:r>
            <a:rPr lang="fr-FR" sz="1100" b="1">
              <a:latin typeface="Century Gothic" panose="020B0502020202020204" pitchFamily="34" charset="0"/>
            </a:rPr>
            <a:t>ENTRANTS</a:t>
          </a:r>
        </a:p>
      </xdr:txBody>
    </xdr:sp>
    <xdr:clientData/>
  </xdr:twoCellAnchor>
  <xdr:twoCellAnchor>
    <xdr:from>
      <xdr:col>6</xdr:col>
      <xdr:colOff>381000</xdr:colOff>
      <xdr:row>1</xdr:row>
      <xdr:rowOff>16547</xdr:rowOff>
    </xdr:from>
    <xdr:to>
      <xdr:col>6</xdr:col>
      <xdr:colOff>1101000</xdr:colOff>
      <xdr:row>4</xdr:row>
      <xdr:rowOff>167428</xdr:rowOff>
    </xdr:to>
    <xdr:sp macro="" textlink="">
      <xdr:nvSpPr>
        <xdr:cNvPr id="10" name="Ellipse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/>
        </xdr:cNvSpPr>
      </xdr:nvSpPr>
      <xdr:spPr>
        <a:xfrm>
          <a:off x="7639050" y="207047"/>
          <a:ext cx="720000" cy="722381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1800" b="1">
              <a:solidFill>
                <a:sysClr val="windowText" lastClr="000000"/>
              </a:solidFill>
              <a:latin typeface="Century Gothic" panose="020B0502020202020204" pitchFamily="34" charset="0"/>
            </a:rPr>
            <a:t>143 </a:t>
          </a:r>
        </a:p>
        <a:p>
          <a:pPr algn="ctr"/>
          <a:r>
            <a:rPr lang="fr-FR" sz="700">
              <a:solidFill>
                <a:sysClr val="windowText" lastClr="000000"/>
              </a:solidFill>
              <a:latin typeface="Century Gothic" panose="020B0502020202020204" pitchFamily="34" charset="0"/>
            </a:rPr>
            <a:t>gares enquêtées</a:t>
          </a:r>
        </a:p>
      </xdr:txBody>
    </xdr:sp>
    <xdr:clientData/>
  </xdr:twoCellAnchor>
  <xdr:twoCellAnchor editAs="oneCell">
    <xdr:from>
      <xdr:col>0</xdr:col>
      <xdr:colOff>47625</xdr:colOff>
      <xdr:row>3</xdr:row>
      <xdr:rowOff>38100</xdr:rowOff>
    </xdr:from>
    <xdr:to>
      <xdr:col>1</xdr:col>
      <xdr:colOff>283845</xdr:colOff>
      <xdr:row>4</xdr:row>
      <xdr:rowOff>67741</xdr:rowOff>
    </xdr:to>
    <xdr:pic>
      <xdr:nvPicPr>
        <xdr:cNvPr id="12" name="Image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391" r="2420" b="37701"/>
        <a:stretch/>
      </xdr:blipFill>
      <xdr:spPr>
        <a:xfrm>
          <a:off x="47625" y="419100"/>
          <a:ext cx="1257300" cy="212521"/>
        </a:xfrm>
        <a:prstGeom prst="rect">
          <a:avLst/>
        </a:prstGeom>
      </xdr:spPr>
    </xdr:pic>
    <xdr:clientData/>
  </xdr:twoCellAnchor>
  <xdr:oneCellAnchor>
    <xdr:from>
      <xdr:col>8</xdr:col>
      <xdr:colOff>76200</xdr:colOff>
      <xdr:row>1</xdr:row>
      <xdr:rowOff>95250</xdr:rowOff>
    </xdr:from>
    <xdr:ext cx="2533650" cy="648000"/>
    <xdr:sp macro="" textlink="">
      <xdr:nvSpPr>
        <xdr:cNvPr id="13" name="ZoneTexte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9458325" y="95250"/>
          <a:ext cx="2533650" cy="648000"/>
        </a:xfrm>
        <a:custGeom>
          <a:avLst/>
          <a:gdLst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490801 w 3490801"/>
            <a:gd name="connsiteY2" fmla="*/ 276992 h 276992"/>
            <a:gd name="connsiteX3" fmla="*/ 0 w 3490801"/>
            <a:gd name="connsiteY3" fmla="*/ 276992 h 276992"/>
            <a:gd name="connsiteX4" fmla="*/ 0 w 3490801"/>
            <a:gd name="connsiteY4" fmla="*/ 0 h 276992"/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361273 w 3490801"/>
            <a:gd name="connsiteY2" fmla="*/ 152399 h 276992"/>
            <a:gd name="connsiteX3" fmla="*/ 3490801 w 3490801"/>
            <a:gd name="connsiteY3" fmla="*/ 276992 h 276992"/>
            <a:gd name="connsiteX4" fmla="*/ 0 w 3490801"/>
            <a:gd name="connsiteY4" fmla="*/ 276992 h 276992"/>
            <a:gd name="connsiteX5" fmla="*/ 0 w 3490801"/>
            <a:gd name="connsiteY5" fmla="*/ 0 h 276992"/>
            <a:gd name="connsiteX0" fmla="*/ 0 w 3702661"/>
            <a:gd name="connsiteY0" fmla="*/ 0 h 276992"/>
            <a:gd name="connsiteX1" fmla="*/ 3490801 w 3702661"/>
            <a:gd name="connsiteY1" fmla="*/ 0 h 276992"/>
            <a:gd name="connsiteX2" fmla="*/ 3361273 w 3702661"/>
            <a:gd name="connsiteY2" fmla="*/ 152399 h 276992"/>
            <a:gd name="connsiteX3" fmla="*/ 3490801 w 3702661"/>
            <a:gd name="connsiteY3" fmla="*/ 276992 h 276992"/>
            <a:gd name="connsiteX4" fmla="*/ 0 w 3702661"/>
            <a:gd name="connsiteY4" fmla="*/ 276992 h 276992"/>
            <a:gd name="connsiteX5" fmla="*/ 0 w 3702661"/>
            <a:gd name="connsiteY5" fmla="*/ 0 h 276992"/>
            <a:gd name="connsiteX0" fmla="*/ 0 w 3702661"/>
            <a:gd name="connsiteY0" fmla="*/ 0 h 309900"/>
            <a:gd name="connsiteX1" fmla="*/ 3490801 w 3702661"/>
            <a:gd name="connsiteY1" fmla="*/ 0 h 309900"/>
            <a:gd name="connsiteX2" fmla="*/ 3361273 w 3702661"/>
            <a:gd name="connsiteY2" fmla="*/ 152399 h 309900"/>
            <a:gd name="connsiteX3" fmla="*/ 3490801 w 3702661"/>
            <a:gd name="connsiteY3" fmla="*/ 276992 h 309900"/>
            <a:gd name="connsiteX4" fmla="*/ 0 w 3702661"/>
            <a:gd name="connsiteY4" fmla="*/ 276992 h 309900"/>
            <a:gd name="connsiteX5" fmla="*/ 0 w 3702661"/>
            <a:gd name="connsiteY5" fmla="*/ 0 h 309900"/>
            <a:gd name="connsiteX0" fmla="*/ 0 w 3751365"/>
            <a:gd name="connsiteY0" fmla="*/ 0 h 302558"/>
            <a:gd name="connsiteX1" fmla="*/ 3490801 w 3751365"/>
            <a:gd name="connsiteY1" fmla="*/ 0 h 302558"/>
            <a:gd name="connsiteX2" fmla="*/ 3498433 w 3751365"/>
            <a:gd name="connsiteY2" fmla="*/ 160019 h 302558"/>
            <a:gd name="connsiteX3" fmla="*/ 3490801 w 3751365"/>
            <a:gd name="connsiteY3" fmla="*/ 276992 h 302558"/>
            <a:gd name="connsiteX4" fmla="*/ 0 w 3751365"/>
            <a:gd name="connsiteY4" fmla="*/ 276992 h 302558"/>
            <a:gd name="connsiteX5" fmla="*/ 0 w 3751365"/>
            <a:gd name="connsiteY5" fmla="*/ 0 h 302558"/>
            <a:gd name="connsiteX0" fmla="*/ 0 w 3829632"/>
            <a:gd name="connsiteY0" fmla="*/ 0 h 302185"/>
            <a:gd name="connsiteX1" fmla="*/ 3490801 w 3829632"/>
            <a:gd name="connsiteY1" fmla="*/ 0 h 302185"/>
            <a:gd name="connsiteX2" fmla="*/ 3696553 w 3829632"/>
            <a:gd name="connsiteY2" fmla="*/ 167639 h 302185"/>
            <a:gd name="connsiteX3" fmla="*/ 3490801 w 3829632"/>
            <a:gd name="connsiteY3" fmla="*/ 276992 h 302185"/>
            <a:gd name="connsiteX4" fmla="*/ 0 w 3829632"/>
            <a:gd name="connsiteY4" fmla="*/ 276992 h 302185"/>
            <a:gd name="connsiteX5" fmla="*/ 0 w 3829632"/>
            <a:gd name="connsiteY5" fmla="*/ 0 h 302185"/>
            <a:gd name="connsiteX0" fmla="*/ 33 w 3829665"/>
            <a:gd name="connsiteY0" fmla="*/ 0 h 293217"/>
            <a:gd name="connsiteX1" fmla="*/ 3490834 w 3829665"/>
            <a:gd name="connsiteY1" fmla="*/ 0 h 293217"/>
            <a:gd name="connsiteX2" fmla="*/ 3696586 w 3829665"/>
            <a:gd name="connsiteY2" fmla="*/ 167639 h 293217"/>
            <a:gd name="connsiteX3" fmla="*/ 3490834 w 3829665"/>
            <a:gd name="connsiteY3" fmla="*/ 276992 h 293217"/>
            <a:gd name="connsiteX4" fmla="*/ 33 w 3829665"/>
            <a:gd name="connsiteY4" fmla="*/ 276992 h 293217"/>
            <a:gd name="connsiteX5" fmla="*/ 107565 w 3829665"/>
            <a:gd name="connsiteY5" fmla="*/ 128225 h 293217"/>
            <a:gd name="connsiteX6" fmla="*/ 33 w 3829665"/>
            <a:gd name="connsiteY6" fmla="*/ 0 h 293217"/>
            <a:gd name="connsiteX0" fmla="*/ 26 w 3829658"/>
            <a:gd name="connsiteY0" fmla="*/ 0 h 293217"/>
            <a:gd name="connsiteX1" fmla="*/ 3490827 w 3829658"/>
            <a:gd name="connsiteY1" fmla="*/ 0 h 293217"/>
            <a:gd name="connsiteX2" fmla="*/ 3696579 w 3829658"/>
            <a:gd name="connsiteY2" fmla="*/ 167639 h 293217"/>
            <a:gd name="connsiteX3" fmla="*/ 3490827 w 3829658"/>
            <a:gd name="connsiteY3" fmla="*/ 276992 h 293217"/>
            <a:gd name="connsiteX4" fmla="*/ 26 w 3829658"/>
            <a:gd name="connsiteY4" fmla="*/ 276992 h 293217"/>
            <a:gd name="connsiteX5" fmla="*/ 107558 w 3829658"/>
            <a:gd name="connsiteY5" fmla="*/ 128225 h 293217"/>
            <a:gd name="connsiteX6" fmla="*/ 26 w 3829658"/>
            <a:gd name="connsiteY6" fmla="*/ 0 h 293217"/>
            <a:gd name="connsiteX0" fmla="*/ 26 w 3829658"/>
            <a:gd name="connsiteY0" fmla="*/ 0 h 303663"/>
            <a:gd name="connsiteX1" fmla="*/ 3490827 w 3829658"/>
            <a:gd name="connsiteY1" fmla="*/ 0 h 303663"/>
            <a:gd name="connsiteX2" fmla="*/ 3696579 w 3829658"/>
            <a:gd name="connsiteY2" fmla="*/ 167639 h 303663"/>
            <a:gd name="connsiteX3" fmla="*/ 3490827 w 3829658"/>
            <a:gd name="connsiteY3" fmla="*/ 276992 h 303663"/>
            <a:gd name="connsiteX4" fmla="*/ 26 w 3829658"/>
            <a:gd name="connsiteY4" fmla="*/ 276992 h 303663"/>
            <a:gd name="connsiteX5" fmla="*/ 107558 w 3829658"/>
            <a:gd name="connsiteY5" fmla="*/ 128225 h 303663"/>
            <a:gd name="connsiteX6" fmla="*/ 26 w 3829658"/>
            <a:gd name="connsiteY6" fmla="*/ 0 h 303663"/>
            <a:gd name="connsiteX0" fmla="*/ 328 w 3829960"/>
            <a:gd name="connsiteY0" fmla="*/ 26790 h 330453"/>
            <a:gd name="connsiteX1" fmla="*/ 3491129 w 3829960"/>
            <a:gd name="connsiteY1" fmla="*/ 26790 h 330453"/>
            <a:gd name="connsiteX2" fmla="*/ 3696881 w 3829960"/>
            <a:gd name="connsiteY2" fmla="*/ 194429 h 330453"/>
            <a:gd name="connsiteX3" fmla="*/ 3491129 w 3829960"/>
            <a:gd name="connsiteY3" fmla="*/ 303782 h 330453"/>
            <a:gd name="connsiteX4" fmla="*/ 328 w 3829960"/>
            <a:gd name="connsiteY4" fmla="*/ 303782 h 330453"/>
            <a:gd name="connsiteX5" fmla="*/ 107860 w 3829960"/>
            <a:gd name="connsiteY5" fmla="*/ 155015 h 330453"/>
            <a:gd name="connsiteX6" fmla="*/ 328 w 3829960"/>
            <a:gd name="connsiteY6" fmla="*/ 26790 h 330453"/>
            <a:gd name="connsiteX0" fmla="*/ 53378 w 3829670"/>
            <a:gd name="connsiteY0" fmla="*/ 47262 h 316732"/>
            <a:gd name="connsiteX1" fmla="*/ 3490839 w 3829670"/>
            <a:gd name="connsiteY1" fmla="*/ 13069 h 316732"/>
            <a:gd name="connsiteX2" fmla="*/ 3696591 w 3829670"/>
            <a:gd name="connsiteY2" fmla="*/ 180708 h 316732"/>
            <a:gd name="connsiteX3" fmla="*/ 3490839 w 3829670"/>
            <a:gd name="connsiteY3" fmla="*/ 290061 h 316732"/>
            <a:gd name="connsiteX4" fmla="*/ 38 w 3829670"/>
            <a:gd name="connsiteY4" fmla="*/ 290061 h 316732"/>
            <a:gd name="connsiteX5" fmla="*/ 107570 w 3829670"/>
            <a:gd name="connsiteY5" fmla="*/ 141294 h 316732"/>
            <a:gd name="connsiteX6" fmla="*/ 53378 w 3829670"/>
            <a:gd name="connsiteY6" fmla="*/ 47262 h 316732"/>
            <a:gd name="connsiteX0" fmla="*/ 53378 w 3829670"/>
            <a:gd name="connsiteY0" fmla="*/ 30787 h 325901"/>
            <a:gd name="connsiteX1" fmla="*/ 3490839 w 3829670"/>
            <a:gd name="connsiteY1" fmla="*/ 22238 h 325901"/>
            <a:gd name="connsiteX2" fmla="*/ 3696591 w 3829670"/>
            <a:gd name="connsiteY2" fmla="*/ 189877 h 325901"/>
            <a:gd name="connsiteX3" fmla="*/ 3490839 w 3829670"/>
            <a:gd name="connsiteY3" fmla="*/ 299230 h 325901"/>
            <a:gd name="connsiteX4" fmla="*/ 38 w 3829670"/>
            <a:gd name="connsiteY4" fmla="*/ 299230 h 325901"/>
            <a:gd name="connsiteX5" fmla="*/ 107570 w 3829670"/>
            <a:gd name="connsiteY5" fmla="*/ 150463 h 325901"/>
            <a:gd name="connsiteX6" fmla="*/ 53378 w 3829670"/>
            <a:gd name="connsiteY6" fmla="*/ 30787 h 325901"/>
            <a:gd name="connsiteX0" fmla="*/ 335 w 3771831"/>
            <a:gd name="connsiteY0" fmla="*/ 30787 h 325901"/>
            <a:gd name="connsiteX1" fmla="*/ 3437796 w 3771831"/>
            <a:gd name="connsiteY1" fmla="*/ 22238 h 325901"/>
            <a:gd name="connsiteX2" fmla="*/ 3643548 w 3771831"/>
            <a:gd name="connsiteY2" fmla="*/ 189877 h 325901"/>
            <a:gd name="connsiteX3" fmla="*/ 3437796 w 3771831"/>
            <a:gd name="connsiteY3" fmla="*/ 299230 h 325901"/>
            <a:gd name="connsiteX4" fmla="*/ 15575 w 3771831"/>
            <a:gd name="connsiteY4" fmla="*/ 299230 h 325901"/>
            <a:gd name="connsiteX5" fmla="*/ 54527 w 3771831"/>
            <a:gd name="connsiteY5" fmla="*/ 150463 h 325901"/>
            <a:gd name="connsiteX6" fmla="*/ 335 w 3771831"/>
            <a:gd name="connsiteY6" fmla="*/ 30787 h 325901"/>
            <a:gd name="connsiteX0" fmla="*/ 226416 w 3997912"/>
            <a:gd name="connsiteY0" fmla="*/ 24176 h 308276"/>
            <a:gd name="connsiteX1" fmla="*/ 3663877 w 3997912"/>
            <a:gd name="connsiteY1" fmla="*/ 15627 h 308276"/>
            <a:gd name="connsiteX2" fmla="*/ 3869629 w 3997912"/>
            <a:gd name="connsiteY2" fmla="*/ 183266 h 308276"/>
            <a:gd name="connsiteX3" fmla="*/ 3663877 w 3997912"/>
            <a:gd name="connsiteY3" fmla="*/ 292619 h 308276"/>
            <a:gd name="connsiteX4" fmla="*/ 241656 w 3997912"/>
            <a:gd name="connsiteY4" fmla="*/ 292619 h 308276"/>
            <a:gd name="connsiteX5" fmla="*/ 318708 w 3997912"/>
            <a:gd name="connsiteY5" fmla="*/ 152401 h 308276"/>
            <a:gd name="connsiteX6" fmla="*/ 226416 w 3997912"/>
            <a:gd name="connsiteY6" fmla="*/ 24176 h 308276"/>
            <a:gd name="connsiteX0" fmla="*/ 233581 w 3989719"/>
            <a:gd name="connsiteY0" fmla="*/ 24176 h 320361"/>
            <a:gd name="connsiteX1" fmla="*/ 3671042 w 3989719"/>
            <a:gd name="connsiteY1" fmla="*/ 15627 h 320361"/>
            <a:gd name="connsiteX2" fmla="*/ 3876794 w 3989719"/>
            <a:gd name="connsiteY2" fmla="*/ 183266 h 320361"/>
            <a:gd name="connsiteX3" fmla="*/ 3671042 w 3989719"/>
            <a:gd name="connsiteY3" fmla="*/ 292619 h 320361"/>
            <a:gd name="connsiteX4" fmla="*/ 469801 w 3989719"/>
            <a:gd name="connsiteY4" fmla="*/ 309715 h 320361"/>
            <a:gd name="connsiteX5" fmla="*/ 325873 w 3989719"/>
            <a:gd name="connsiteY5" fmla="*/ 152401 h 320361"/>
            <a:gd name="connsiteX6" fmla="*/ 233581 w 3989719"/>
            <a:gd name="connsiteY6" fmla="*/ 24176 h 320361"/>
            <a:gd name="connsiteX0" fmla="*/ 331476 w 3813294"/>
            <a:gd name="connsiteY0" fmla="*/ 24176 h 320361"/>
            <a:gd name="connsiteX1" fmla="*/ 3494617 w 3813294"/>
            <a:gd name="connsiteY1" fmla="*/ 15627 h 320361"/>
            <a:gd name="connsiteX2" fmla="*/ 3700369 w 3813294"/>
            <a:gd name="connsiteY2" fmla="*/ 183266 h 320361"/>
            <a:gd name="connsiteX3" fmla="*/ 3494617 w 3813294"/>
            <a:gd name="connsiteY3" fmla="*/ 292619 h 320361"/>
            <a:gd name="connsiteX4" fmla="*/ 293376 w 3813294"/>
            <a:gd name="connsiteY4" fmla="*/ 309715 h 320361"/>
            <a:gd name="connsiteX5" fmla="*/ 149448 w 3813294"/>
            <a:gd name="connsiteY5" fmla="*/ 152401 h 320361"/>
            <a:gd name="connsiteX6" fmla="*/ 331476 w 3813294"/>
            <a:gd name="connsiteY6" fmla="*/ 24176 h 3203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813294" h="320361">
              <a:moveTo>
                <a:pt x="331476" y="24176"/>
              </a:moveTo>
              <a:cubicBezTo>
                <a:pt x="889004" y="1380"/>
                <a:pt x="2878525" y="-12313"/>
                <a:pt x="3494617" y="15627"/>
              </a:cubicBezTo>
              <a:cubicBezTo>
                <a:pt x="4054829" y="41027"/>
                <a:pt x="3657193" y="141735"/>
                <a:pt x="3700369" y="183266"/>
              </a:cubicBezTo>
              <a:cubicBezTo>
                <a:pt x="3697825" y="222257"/>
                <a:pt x="4062449" y="271544"/>
                <a:pt x="3494617" y="292619"/>
              </a:cubicBezTo>
              <a:cubicBezTo>
                <a:pt x="2926785" y="313694"/>
                <a:pt x="850904" y="333085"/>
                <a:pt x="293376" y="309715"/>
              </a:cubicBezTo>
              <a:cubicBezTo>
                <a:pt x="-264152" y="286345"/>
                <a:pt x="143098" y="199991"/>
                <a:pt x="149448" y="152401"/>
              </a:cubicBezTo>
              <a:cubicBezTo>
                <a:pt x="155798" y="104811"/>
                <a:pt x="-226052" y="46972"/>
                <a:pt x="331476" y="24176"/>
              </a:cubicBezTo>
              <a:close/>
            </a:path>
          </a:pathLst>
        </a:custGeom>
        <a:solidFill>
          <a:srgbClr val="009AA6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Satisfaction globale </a:t>
          </a:r>
          <a:r>
            <a:rPr lang="fr-FR" sz="9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[note]</a:t>
          </a:r>
        </a:p>
      </xdr:txBody>
    </xdr:sp>
    <xdr:clientData/>
  </xdr:oneCellAnchor>
  <xdr:oneCellAnchor>
    <xdr:from>
      <xdr:col>15</xdr:col>
      <xdr:colOff>0</xdr:colOff>
      <xdr:row>1</xdr:row>
      <xdr:rowOff>95250</xdr:rowOff>
    </xdr:from>
    <xdr:ext cx="1809750" cy="648000"/>
    <xdr:sp macro="" textlink="">
      <xdr:nvSpPr>
        <xdr:cNvPr id="14" name="ZoneTexte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8089880" y="3242310"/>
          <a:ext cx="1809750" cy="648000"/>
        </a:xfrm>
        <a:custGeom>
          <a:avLst/>
          <a:gdLst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490801 w 3490801"/>
            <a:gd name="connsiteY2" fmla="*/ 276992 h 276992"/>
            <a:gd name="connsiteX3" fmla="*/ 0 w 3490801"/>
            <a:gd name="connsiteY3" fmla="*/ 276992 h 276992"/>
            <a:gd name="connsiteX4" fmla="*/ 0 w 3490801"/>
            <a:gd name="connsiteY4" fmla="*/ 0 h 276992"/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361273 w 3490801"/>
            <a:gd name="connsiteY2" fmla="*/ 152399 h 276992"/>
            <a:gd name="connsiteX3" fmla="*/ 3490801 w 3490801"/>
            <a:gd name="connsiteY3" fmla="*/ 276992 h 276992"/>
            <a:gd name="connsiteX4" fmla="*/ 0 w 3490801"/>
            <a:gd name="connsiteY4" fmla="*/ 276992 h 276992"/>
            <a:gd name="connsiteX5" fmla="*/ 0 w 3490801"/>
            <a:gd name="connsiteY5" fmla="*/ 0 h 276992"/>
            <a:gd name="connsiteX0" fmla="*/ 0 w 3702661"/>
            <a:gd name="connsiteY0" fmla="*/ 0 h 276992"/>
            <a:gd name="connsiteX1" fmla="*/ 3490801 w 3702661"/>
            <a:gd name="connsiteY1" fmla="*/ 0 h 276992"/>
            <a:gd name="connsiteX2" fmla="*/ 3361273 w 3702661"/>
            <a:gd name="connsiteY2" fmla="*/ 152399 h 276992"/>
            <a:gd name="connsiteX3" fmla="*/ 3490801 w 3702661"/>
            <a:gd name="connsiteY3" fmla="*/ 276992 h 276992"/>
            <a:gd name="connsiteX4" fmla="*/ 0 w 3702661"/>
            <a:gd name="connsiteY4" fmla="*/ 276992 h 276992"/>
            <a:gd name="connsiteX5" fmla="*/ 0 w 3702661"/>
            <a:gd name="connsiteY5" fmla="*/ 0 h 276992"/>
            <a:gd name="connsiteX0" fmla="*/ 0 w 3702661"/>
            <a:gd name="connsiteY0" fmla="*/ 0 h 309900"/>
            <a:gd name="connsiteX1" fmla="*/ 3490801 w 3702661"/>
            <a:gd name="connsiteY1" fmla="*/ 0 h 309900"/>
            <a:gd name="connsiteX2" fmla="*/ 3361273 w 3702661"/>
            <a:gd name="connsiteY2" fmla="*/ 152399 h 309900"/>
            <a:gd name="connsiteX3" fmla="*/ 3490801 w 3702661"/>
            <a:gd name="connsiteY3" fmla="*/ 276992 h 309900"/>
            <a:gd name="connsiteX4" fmla="*/ 0 w 3702661"/>
            <a:gd name="connsiteY4" fmla="*/ 276992 h 309900"/>
            <a:gd name="connsiteX5" fmla="*/ 0 w 3702661"/>
            <a:gd name="connsiteY5" fmla="*/ 0 h 309900"/>
            <a:gd name="connsiteX0" fmla="*/ 0 w 3751365"/>
            <a:gd name="connsiteY0" fmla="*/ 0 h 302558"/>
            <a:gd name="connsiteX1" fmla="*/ 3490801 w 3751365"/>
            <a:gd name="connsiteY1" fmla="*/ 0 h 302558"/>
            <a:gd name="connsiteX2" fmla="*/ 3498433 w 3751365"/>
            <a:gd name="connsiteY2" fmla="*/ 160019 h 302558"/>
            <a:gd name="connsiteX3" fmla="*/ 3490801 w 3751365"/>
            <a:gd name="connsiteY3" fmla="*/ 276992 h 302558"/>
            <a:gd name="connsiteX4" fmla="*/ 0 w 3751365"/>
            <a:gd name="connsiteY4" fmla="*/ 276992 h 302558"/>
            <a:gd name="connsiteX5" fmla="*/ 0 w 3751365"/>
            <a:gd name="connsiteY5" fmla="*/ 0 h 302558"/>
            <a:gd name="connsiteX0" fmla="*/ 0 w 3829632"/>
            <a:gd name="connsiteY0" fmla="*/ 0 h 302185"/>
            <a:gd name="connsiteX1" fmla="*/ 3490801 w 3829632"/>
            <a:gd name="connsiteY1" fmla="*/ 0 h 302185"/>
            <a:gd name="connsiteX2" fmla="*/ 3696553 w 3829632"/>
            <a:gd name="connsiteY2" fmla="*/ 167639 h 302185"/>
            <a:gd name="connsiteX3" fmla="*/ 3490801 w 3829632"/>
            <a:gd name="connsiteY3" fmla="*/ 276992 h 302185"/>
            <a:gd name="connsiteX4" fmla="*/ 0 w 3829632"/>
            <a:gd name="connsiteY4" fmla="*/ 276992 h 302185"/>
            <a:gd name="connsiteX5" fmla="*/ 0 w 3829632"/>
            <a:gd name="connsiteY5" fmla="*/ 0 h 302185"/>
            <a:gd name="connsiteX0" fmla="*/ 33 w 3829665"/>
            <a:gd name="connsiteY0" fmla="*/ 0 h 293217"/>
            <a:gd name="connsiteX1" fmla="*/ 3490834 w 3829665"/>
            <a:gd name="connsiteY1" fmla="*/ 0 h 293217"/>
            <a:gd name="connsiteX2" fmla="*/ 3696586 w 3829665"/>
            <a:gd name="connsiteY2" fmla="*/ 167639 h 293217"/>
            <a:gd name="connsiteX3" fmla="*/ 3490834 w 3829665"/>
            <a:gd name="connsiteY3" fmla="*/ 276992 h 293217"/>
            <a:gd name="connsiteX4" fmla="*/ 33 w 3829665"/>
            <a:gd name="connsiteY4" fmla="*/ 276992 h 293217"/>
            <a:gd name="connsiteX5" fmla="*/ 107565 w 3829665"/>
            <a:gd name="connsiteY5" fmla="*/ 128225 h 293217"/>
            <a:gd name="connsiteX6" fmla="*/ 33 w 3829665"/>
            <a:gd name="connsiteY6" fmla="*/ 0 h 293217"/>
            <a:gd name="connsiteX0" fmla="*/ 26 w 3829658"/>
            <a:gd name="connsiteY0" fmla="*/ 0 h 293217"/>
            <a:gd name="connsiteX1" fmla="*/ 3490827 w 3829658"/>
            <a:gd name="connsiteY1" fmla="*/ 0 h 293217"/>
            <a:gd name="connsiteX2" fmla="*/ 3696579 w 3829658"/>
            <a:gd name="connsiteY2" fmla="*/ 167639 h 293217"/>
            <a:gd name="connsiteX3" fmla="*/ 3490827 w 3829658"/>
            <a:gd name="connsiteY3" fmla="*/ 276992 h 293217"/>
            <a:gd name="connsiteX4" fmla="*/ 26 w 3829658"/>
            <a:gd name="connsiteY4" fmla="*/ 276992 h 293217"/>
            <a:gd name="connsiteX5" fmla="*/ 107558 w 3829658"/>
            <a:gd name="connsiteY5" fmla="*/ 128225 h 293217"/>
            <a:gd name="connsiteX6" fmla="*/ 26 w 3829658"/>
            <a:gd name="connsiteY6" fmla="*/ 0 h 293217"/>
            <a:gd name="connsiteX0" fmla="*/ 26 w 3829658"/>
            <a:gd name="connsiteY0" fmla="*/ 0 h 303663"/>
            <a:gd name="connsiteX1" fmla="*/ 3490827 w 3829658"/>
            <a:gd name="connsiteY1" fmla="*/ 0 h 303663"/>
            <a:gd name="connsiteX2" fmla="*/ 3696579 w 3829658"/>
            <a:gd name="connsiteY2" fmla="*/ 167639 h 303663"/>
            <a:gd name="connsiteX3" fmla="*/ 3490827 w 3829658"/>
            <a:gd name="connsiteY3" fmla="*/ 276992 h 303663"/>
            <a:gd name="connsiteX4" fmla="*/ 26 w 3829658"/>
            <a:gd name="connsiteY4" fmla="*/ 276992 h 303663"/>
            <a:gd name="connsiteX5" fmla="*/ 107558 w 3829658"/>
            <a:gd name="connsiteY5" fmla="*/ 128225 h 303663"/>
            <a:gd name="connsiteX6" fmla="*/ 26 w 3829658"/>
            <a:gd name="connsiteY6" fmla="*/ 0 h 303663"/>
            <a:gd name="connsiteX0" fmla="*/ 328 w 3829960"/>
            <a:gd name="connsiteY0" fmla="*/ 26790 h 330453"/>
            <a:gd name="connsiteX1" fmla="*/ 3491129 w 3829960"/>
            <a:gd name="connsiteY1" fmla="*/ 26790 h 330453"/>
            <a:gd name="connsiteX2" fmla="*/ 3696881 w 3829960"/>
            <a:gd name="connsiteY2" fmla="*/ 194429 h 330453"/>
            <a:gd name="connsiteX3" fmla="*/ 3491129 w 3829960"/>
            <a:gd name="connsiteY3" fmla="*/ 303782 h 330453"/>
            <a:gd name="connsiteX4" fmla="*/ 328 w 3829960"/>
            <a:gd name="connsiteY4" fmla="*/ 303782 h 330453"/>
            <a:gd name="connsiteX5" fmla="*/ 107860 w 3829960"/>
            <a:gd name="connsiteY5" fmla="*/ 155015 h 330453"/>
            <a:gd name="connsiteX6" fmla="*/ 328 w 3829960"/>
            <a:gd name="connsiteY6" fmla="*/ 26790 h 330453"/>
            <a:gd name="connsiteX0" fmla="*/ 53378 w 3829670"/>
            <a:gd name="connsiteY0" fmla="*/ 47262 h 316732"/>
            <a:gd name="connsiteX1" fmla="*/ 3490839 w 3829670"/>
            <a:gd name="connsiteY1" fmla="*/ 13069 h 316732"/>
            <a:gd name="connsiteX2" fmla="*/ 3696591 w 3829670"/>
            <a:gd name="connsiteY2" fmla="*/ 180708 h 316732"/>
            <a:gd name="connsiteX3" fmla="*/ 3490839 w 3829670"/>
            <a:gd name="connsiteY3" fmla="*/ 290061 h 316732"/>
            <a:gd name="connsiteX4" fmla="*/ 38 w 3829670"/>
            <a:gd name="connsiteY4" fmla="*/ 290061 h 316732"/>
            <a:gd name="connsiteX5" fmla="*/ 107570 w 3829670"/>
            <a:gd name="connsiteY5" fmla="*/ 141294 h 316732"/>
            <a:gd name="connsiteX6" fmla="*/ 53378 w 3829670"/>
            <a:gd name="connsiteY6" fmla="*/ 47262 h 316732"/>
            <a:gd name="connsiteX0" fmla="*/ 53378 w 3829670"/>
            <a:gd name="connsiteY0" fmla="*/ 30787 h 325901"/>
            <a:gd name="connsiteX1" fmla="*/ 3490839 w 3829670"/>
            <a:gd name="connsiteY1" fmla="*/ 22238 h 325901"/>
            <a:gd name="connsiteX2" fmla="*/ 3696591 w 3829670"/>
            <a:gd name="connsiteY2" fmla="*/ 189877 h 325901"/>
            <a:gd name="connsiteX3" fmla="*/ 3490839 w 3829670"/>
            <a:gd name="connsiteY3" fmla="*/ 299230 h 325901"/>
            <a:gd name="connsiteX4" fmla="*/ 38 w 3829670"/>
            <a:gd name="connsiteY4" fmla="*/ 299230 h 325901"/>
            <a:gd name="connsiteX5" fmla="*/ 107570 w 3829670"/>
            <a:gd name="connsiteY5" fmla="*/ 150463 h 325901"/>
            <a:gd name="connsiteX6" fmla="*/ 53378 w 3829670"/>
            <a:gd name="connsiteY6" fmla="*/ 30787 h 325901"/>
            <a:gd name="connsiteX0" fmla="*/ 335 w 3771831"/>
            <a:gd name="connsiteY0" fmla="*/ 30787 h 325901"/>
            <a:gd name="connsiteX1" fmla="*/ 3437796 w 3771831"/>
            <a:gd name="connsiteY1" fmla="*/ 22238 h 325901"/>
            <a:gd name="connsiteX2" fmla="*/ 3643548 w 3771831"/>
            <a:gd name="connsiteY2" fmla="*/ 189877 h 325901"/>
            <a:gd name="connsiteX3" fmla="*/ 3437796 w 3771831"/>
            <a:gd name="connsiteY3" fmla="*/ 299230 h 325901"/>
            <a:gd name="connsiteX4" fmla="*/ 15575 w 3771831"/>
            <a:gd name="connsiteY4" fmla="*/ 299230 h 325901"/>
            <a:gd name="connsiteX5" fmla="*/ 54527 w 3771831"/>
            <a:gd name="connsiteY5" fmla="*/ 150463 h 325901"/>
            <a:gd name="connsiteX6" fmla="*/ 335 w 3771831"/>
            <a:gd name="connsiteY6" fmla="*/ 30787 h 325901"/>
            <a:gd name="connsiteX0" fmla="*/ 226416 w 3997912"/>
            <a:gd name="connsiteY0" fmla="*/ 24176 h 308276"/>
            <a:gd name="connsiteX1" fmla="*/ 3663877 w 3997912"/>
            <a:gd name="connsiteY1" fmla="*/ 15627 h 308276"/>
            <a:gd name="connsiteX2" fmla="*/ 3869629 w 3997912"/>
            <a:gd name="connsiteY2" fmla="*/ 183266 h 308276"/>
            <a:gd name="connsiteX3" fmla="*/ 3663877 w 3997912"/>
            <a:gd name="connsiteY3" fmla="*/ 292619 h 308276"/>
            <a:gd name="connsiteX4" fmla="*/ 241656 w 3997912"/>
            <a:gd name="connsiteY4" fmla="*/ 292619 h 308276"/>
            <a:gd name="connsiteX5" fmla="*/ 318708 w 3997912"/>
            <a:gd name="connsiteY5" fmla="*/ 152401 h 308276"/>
            <a:gd name="connsiteX6" fmla="*/ 226416 w 3997912"/>
            <a:gd name="connsiteY6" fmla="*/ 24176 h 308276"/>
            <a:gd name="connsiteX0" fmla="*/ 233581 w 3989719"/>
            <a:gd name="connsiteY0" fmla="*/ 24176 h 320361"/>
            <a:gd name="connsiteX1" fmla="*/ 3671042 w 3989719"/>
            <a:gd name="connsiteY1" fmla="*/ 15627 h 320361"/>
            <a:gd name="connsiteX2" fmla="*/ 3876794 w 3989719"/>
            <a:gd name="connsiteY2" fmla="*/ 183266 h 320361"/>
            <a:gd name="connsiteX3" fmla="*/ 3671042 w 3989719"/>
            <a:gd name="connsiteY3" fmla="*/ 292619 h 320361"/>
            <a:gd name="connsiteX4" fmla="*/ 469801 w 3989719"/>
            <a:gd name="connsiteY4" fmla="*/ 309715 h 320361"/>
            <a:gd name="connsiteX5" fmla="*/ 325873 w 3989719"/>
            <a:gd name="connsiteY5" fmla="*/ 152401 h 320361"/>
            <a:gd name="connsiteX6" fmla="*/ 233581 w 3989719"/>
            <a:gd name="connsiteY6" fmla="*/ 24176 h 320361"/>
            <a:gd name="connsiteX0" fmla="*/ 331476 w 3813294"/>
            <a:gd name="connsiteY0" fmla="*/ 24176 h 320361"/>
            <a:gd name="connsiteX1" fmla="*/ 3494617 w 3813294"/>
            <a:gd name="connsiteY1" fmla="*/ 15627 h 320361"/>
            <a:gd name="connsiteX2" fmla="*/ 3700369 w 3813294"/>
            <a:gd name="connsiteY2" fmla="*/ 183266 h 320361"/>
            <a:gd name="connsiteX3" fmla="*/ 3494617 w 3813294"/>
            <a:gd name="connsiteY3" fmla="*/ 292619 h 320361"/>
            <a:gd name="connsiteX4" fmla="*/ 293376 w 3813294"/>
            <a:gd name="connsiteY4" fmla="*/ 309715 h 320361"/>
            <a:gd name="connsiteX5" fmla="*/ 149448 w 3813294"/>
            <a:gd name="connsiteY5" fmla="*/ 152401 h 320361"/>
            <a:gd name="connsiteX6" fmla="*/ 331476 w 3813294"/>
            <a:gd name="connsiteY6" fmla="*/ 24176 h 3203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813294" h="320361">
              <a:moveTo>
                <a:pt x="331476" y="24176"/>
              </a:moveTo>
              <a:cubicBezTo>
                <a:pt x="889004" y="1380"/>
                <a:pt x="2878525" y="-12313"/>
                <a:pt x="3494617" y="15627"/>
              </a:cubicBezTo>
              <a:cubicBezTo>
                <a:pt x="4054829" y="41027"/>
                <a:pt x="3657193" y="141735"/>
                <a:pt x="3700369" y="183266"/>
              </a:cubicBezTo>
              <a:cubicBezTo>
                <a:pt x="3697825" y="222257"/>
                <a:pt x="4062449" y="271544"/>
                <a:pt x="3494617" y="292619"/>
              </a:cubicBezTo>
              <a:cubicBezTo>
                <a:pt x="2926785" y="313694"/>
                <a:pt x="850904" y="333085"/>
                <a:pt x="293376" y="309715"/>
              </a:cubicBezTo>
              <a:cubicBezTo>
                <a:pt x="-264152" y="286345"/>
                <a:pt x="143098" y="199991"/>
                <a:pt x="149448" y="152401"/>
              </a:cubicBezTo>
              <a:cubicBezTo>
                <a:pt x="155798" y="104811"/>
                <a:pt x="-226052" y="46972"/>
                <a:pt x="331476" y="24176"/>
              </a:cubicBezTo>
              <a:close/>
            </a:path>
          </a:pathLst>
        </a:custGeom>
        <a:solidFill>
          <a:srgbClr val="0088C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P1</a:t>
          </a:r>
        </a:p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Les informations</a:t>
          </a:r>
          <a:endParaRPr lang="fr-FR" sz="900" b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13862</xdr:colOff>
      <xdr:row>1</xdr:row>
      <xdr:rowOff>0</xdr:rowOff>
    </xdr:from>
    <xdr:to>
      <xdr:col>9</xdr:col>
      <xdr:colOff>315847</xdr:colOff>
      <xdr:row>2</xdr:row>
      <xdr:rowOff>14328</xdr:rowOff>
    </xdr:to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/>
      </xdr:nvSpPr>
      <xdr:spPr>
        <a:xfrm rot="20799574">
          <a:off x="14872862" y="3232869"/>
          <a:ext cx="721085" cy="277134"/>
        </a:xfrm>
        <a:prstGeom prst="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000" b="1">
              <a:solidFill>
                <a:schemeClr val="bg1"/>
              </a:solidFill>
              <a:latin typeface="Century Gothic" panose="020B0502020202020204" pitchFamily="34" charset="0"/>
            </a:rPr>
            <a:t>ENTRANTS</a:t>
          </a:r>
        </a:p>
      </xdr:txBody>
    </xdr:sp>
    <xdr:clientData/>
  </xdr:twoCellAnchor>
  <xdr:twoCellAnchor>
    <xdr:from>
      <xdr:col>15</xdr:col>
      <xdr:colOff>13862</xdr:colOff>
      <xdr:row>1</xdr:row>
      <xdr:rowOff>0</xdr:rowOff>
    </xdr:from>
    <xdr:to>
      <xdr:col>16</xdr:col>
      <xdr:colOff>315847</xdr:colOff>
      <xdr:row>2</xdr:row>
      <xdr:rowOff>14328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/>
      </xdr:nvSpPr>
      <xdr:spPr>
        <a:xfrm rot="20799574">
          <a:off x="17539862" y="3232869"/>
          <a:ext cx="721085" cy="277134"/>
        </a:xfrm>
        <a:prstGeom prst="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000" b="1">
              <a:solidFill>
                <a:schemeClr val="bg1"/>
              </a:solidFill>
              <a:latin typeface="Century Gothic" panose="020B0502020202020204" pitchFamily="34" charset="0"/>
            </a:rPr>
            <a:t>ENTRANTS</a:t>
          </a:r>
        </a:p>
      </xdr:txBody>
    </xdr:sp>
    <xdr:clientData/>
  </xdr:twoCellAnchor>
  <xdr:twoCellAnchor>
    <xdr:from>
      <xdr:col>30</xdr:col>
      <xdr:colOff>10052</xdr:colOff>
      <xdr:row>1</xdr:row>
      <xdr:rowOff>0</xdr:rowOff>
    </xdr:from>
    <xdr:to>
      <xdr:col>31</xdr:col>
      <xdr:colOff>312037</xdr:colOff>
      <xdr:row>2</xdr:row>
      <xdr:rowOff>14328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 rot="20799574">
          <a:off x="21193652" y="3232869"/>
          <a:ext cx="721085" cy="277134"/>
        </a:xfrm>
        <a:prstGeom prst="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000" b="1">
              <a:solidFill>
                <a:schemeClr val="bg1"/>
              </a:solidFill>
              <a:latin typeface="Century Gothic" panose="020B0502020202020204" pitchFamily="34" charset="0"/>
            </a:rPr>
            <a:t>ENTRANTS</a:t>
          </a:r>
        </a:p>
      </xdr:txBody>
    </xdr:sp>
    <xdr:clientData/>
  </xdr:twoCellAnchor>
  <xdr:twoCellAnchor>
    <xdr:from>
      <xdr:col>35</xdr:col>
      <xdr:colOff>8623</xdr:colOff>
      <xdr:row>1</xdr:row>
      <xdr:rowOff>0</xdr:rowOff>
    </xdr:from>
    <xdr:to>
      <xdr:col>36</xdr:col>
      <xdr:colOff>310608</xdr:colOff>
      <xdr:row>2</xdr:row>
      <xdr:rowOff>14328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 rot="20799574">
          <a:off x="23021023" y="3232869"/>
          <a:ext cx="721085" cy="277134"/>
        </a:xfrm>
        <a:prstGeom prst="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000" b="1">
              <a:solidFill>
                <a:schemeClr val="bg1"/>
              </a:solidFill>
              <a:latin typeface="Century Gothic" panose="020B0502020202020204" pitchFamily="34" charset="0"/>
            </a:rPr>
            <a:t>ENTRANTS</a:t>
          </a:r>
        </a:p>
      </xdr:txBody>
    </xdr:sp>
    <xdr:clientData/>
  </xdr:twoCellAnchor>
  <xdr:twoCellAnchor>
    <xdr:from>
      <xdr:col>50</xdr:col>
      <xdr:colOff>4337</xdr:colOff>
      <xdr:row>1</xdr:row>
      <xdr:rowOff>0</xdr:rowOff>
    </xdr:from>
    <xdr:to>
      <xdr:col>51</xdr:col>
      <xdr:colOff>306322</xdr:colOff>
      <xdr:row>2</xdr:row>
      <xdr:rowOff>14328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/>
      </xdr:nvSpPr>
      <xdr:spPr>
        <a:xfrm rot="20799574">
          <a:off x="28503137" y="3232869"/>
          <a:ext cx="721085" cy="277134"/>
        </a:xfrm>
        <a:prstGeom prst="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000" b="1">
              <a:solidFill>
                <a:schemeClr val="bg1"/>
              </a:solidFill>
              <a:latin typeface="Century Gothic" panose="020B0502020202020204" pitchFamily="34" charset="0"/>
            </a:rPr>
            <a:t>ENTRANTS</a:t>
          </a:r>
        </a:p>
      </xdr:txBody>
    </xdr:sp>
    <xdr:clientData/>
  </xdr:twoCellAnchor>
  <xdr:oneCellAnchor>
    <xdr:from>
      <xdr:col>66</xdr:col>
      <xdr:colOff>0</xdr:colOff>
      <xdr:row>1</xdr:row>
      <xdr:rowOff>95250</xdr:rowOff>
    </xdr:from>
    <xdr:ext cx="1809750" cy="648000"/>
    <xdr:sp macro="" textlink="">
      <xdr:nvSpPr>
        <xdr:cNvPr id="21" name="ZoneTexte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9584650" y="95250"/>
          <a:ext cx="1809750" cy="648000"/>
        </a:xfrm>
        <a:custGeom>
          <a:avLst/>
          <a:gdLst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490801 w 3490801"/>
            <a:gd name="connsiteY2" fmla="*/ 276992 h 276992"/>
            <a:gd name="connsiteX3" fmla="*/ 0 w 3490801"/>
            <a:gd name="connsiteY3" fmla="*/ 276992 h 276992"/>
            <a:gd name="connsiteX4" fmla="*/ 0 w 3490801"/>
            <a:gd name="connsiteY4" fmla="*/ 0 h 276992"/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361273 w 3490801"/>
            <a:gd name="connsiteY2" fmla="*/ 152399 h 276992"/>
            <a:gd name="connsiteX3" fmla="*/ 3490801 w 3490801"/>
            <a:gd name="connsiteY3" fmla="*/ 276992 h 276992"/>
            <a:gd name="connsiteX4" fmla="*/ 0 w 3490801"/>
            <a:gd name="connsiteY4" fmla="*/ 276992 h 276992"/>
            <a:gd name="connsiteX5" fmla="*/ 0 w 3490801"/>
            <a:gd name="connsiteY5" fmla="*/ 0 h 276992"/>
            <a:gd name="connsiteX0" fmla="*/ 0 w 3702661"/>
            <a:gd name="connsiteY0" fmla="*/ 0 h 276992"/>
            <a:gd name="connsiteX1" fmla="*/ 3490801 w 3702661"/>
            <a:gd name="connsiteY1" fmla="*/ 0 h 276992"/>
            <a:gd name="connsiteX2" fmla="*/ 3361273 w 3702661"/>
            <a:gd name="connsiteY2" fmla="*/ 152399 h 276992"/>
            <a:gd name="connsiteX3" fmla="*/ 3490801 w 3702661"/>
            <a:gd name="connsiteY3" fmla="*/ 276992 h 276992"/>
            <a:gd name="connsiteX4" fmla="*/ 0 w 3702661"/>
            <a:gd name="connsiteY4" fmla="*/ 276992 h 276992"/>
            <a:gd name="connsiteX5" fmla="*/ 0 w 3702661"/>
            <a:gd name="connsiteY5" fmla="*/ 0 h 276992"/>
            <a:gd name="connsiteX0" fmla="*/ 0 w 3702661"/>
            <a:gd name="connsiteY0" fmla="*/ 0 h 309900"/>
            <a:gd name="connsiteX1" fmla="*/ 3490801 w 3702661"/>
            <a:gd name="connsiteY1" fmla="*/ 0 h 309900"/>
            <a:gd name="connsiteX2" fmla="*/ 3361273 w 3702661"/>
            <a:gd name="connsiteY2" fmla="*/ 152399 h 309900"/>
            <a:gd name="connsiteX3" fmla="*/ 3490801 w 3702661"/>
            <a:gd name="connsiteY3" fmla="*/ 276992 h 309900"/>
            <a:gd name="connsiteX4" fmla="*/ 0 w 3702661"/>
            <a:gd name="connsiteY4" fmla="*/ 276992 h 309900"/>
            <a:gd name="connsiteX5" fmla="*/ 0 w 3702661"/>
            <a:gd name="connsiteY5" fmla="*/ 0 h 309900"/>
            <a:gd name="connsiteX0" fmla="*/ 0 w 3751365"/>
            <a:gd name="connsiteY0" fmla="*/ 0 h 302558"/>
            <a:gd name="connsiteX1" fmla="*/ 3490801 w 3751365"/>
            <a:gd name="connsiteY1" fmla="*/ 0 h 302558"/>
            <a:gd name="connsiteX2" fmla="*/ 3498433 w 3751365"/>
            <a:gd name="connsiteY2" fmla="*/ 160019 h 302558"/>
            <a:gd name="connsiteX3" fmla="*/ 3490801 w 3751365"/>
            <a:gd name="connsiteY3" fmla="*/ 276992 h 302558"/>
            <a:gd name="connsiteX4" fmla="*/ 0 w 3751365"/>
            <a:gd name="connsiteY4" fmla="*/ 276992 h 302558"/>
            <a:gd name="connsiteX5" fmla="*/ 0 w 3751365"/>
            <a:gd name="connsiteY5" fmla="*/ 0 h 302558"/>
            <a:gd name="connsiteX0" fmla="*/ 0 w 3829632"/>
            <a:gd name="connsiteY0" fmla="*/ 0 h 302185"/>
            <a:gd name="connsiteX1" fmla="*/ 3490801 w 3829632"/>
            <a:gd name="connsiteY1" fmla="*/ 0 h 302185"/>
            <a:gd name="connsiteX2" fmla="*/ 3696553 w 3829632"/>
            <a:gd name="connsiteY2" fmla="*/ 167639 h 302185"/>
            <a:gd name="connsiteX3" fmla="*/ 3490801 w 3829632"/>
            <a:gd name="connsiteY3" fmla="*/ 276992 h 302185"/>
            <a:gd name="connsiteX4" fmla="*/ 0 w 3829632"/>
            <a:gd name="connsiteY4" fmla="*/ 276992 h 302185"/>
            <a:gd name="connsiteX5" fmla="*/ 0 w 3829632"/>
            <a:gd name="connsiteY5" fmla="*/ 0 h 302185"/>
            <a:gd name="connsiteX0" fmla="*/ 33 w 3829665"/>
            <a:gd name="connsiteY0" fmla="*/ 0 h 293217"/>
            <a:gd name="connsiteX1" fmla="*/ 3490834 w 3829665"/>
            <a:gd name="connsiteY1" fmla="*/ 0 h 293217"/>
            <a:gd name="connsiteX2" fmla="*/ 3696586 w 3829665"/>
            <a:gd name="connsiteY2" fmla="*/ 167639 h 293217"/>
            <a:gd name="connsiteX3" fmla="*/ 3490834 w 3829665"/>
            <a:gd name="connsiteY3" fmla="*/ 276992 h 293217"/>
            <a:gd name="connsiteX4" fmla="*/ 33 w 3829665"/>
            <a:gd name="connsiteY4" fmla="*/ 276992 h 293217"/>
            <a:gd name="connsiteX5" fmla="*/ 107565 w 3829665"/>
            <a:gd name="connsiteY5" fmla="*/ 128225 h 293217"/>
            <a:gd name="connsiteX6" fmla="*/ 33 w 3829665"/>
            <a:gd name="connsiteY6" fmla="*/ 0 h 293217"/>
            <a:gd name="connsiteX0" fmla="*/ 26 w 3829658"/>
            <a:gd name="connsiteY0" fmla="*/ 0 h 293217"/>
            <a:gd name="connsiteX1" fmla="*/ 3490827 w 3829658"/>
            <a:gd name="connsiteY1" fmla="*/ 0 h 293217"/>
            <a:gd name="connsiteX2" fmla="*/ 3696579 w 3829658"/>
            <a:gd name="connsiteY2" fmla="*/ 167639 h 293217"/>
            <a:gd name="connsiteX3" fmla="*/ 3490827 w 3829658"/>
            <a:gd name="connsiteY3" fmla="*/ 276992 h 293217"/>
            <a:gd name="connsiteX4" fmla="*/ 26 w 3829658"/>
            <a:gd name="connsiteY4" fmla="*/ 276992 h 293217"/>
            <a:gd name="connsiteX5" fmla="*/ 107558 w 3829658"/>
            <a:gd name="connsiteY5" fmla="*/ 128225 h 293217"/>
            <a:gd name="connsiteX6" fmla="*/ 26 w 3829658"/>
            <a:gd name="connsiteY6" fmla="*/ 0 h 293217"/>
            <a:gd name="connsiteX0" fmla="*/ 26 w 3829658"/>
            <a:gd name="connsiteY0" fmla="*/ 0 h 303663"/>
            <a:gd name="connsiteX1" fmla="*/ 3490827 w 3829658"/>
            <a:gd name="connsiteY1" fmla="*/ 0 h 303663"/>
            <a:gd name="connsiteX2" fmla="*/ 3696579 w 3829658"/>
            <a:gd name="connsiteY2" fmla="*/ 167639 h 303663"/>
            <a:gd name="connsiteX3" fmla="*/ 3490827 w 3829658"/>
            <a:gd name="connsiteY3" fmla="*/ 276992 h 303663"/>
            <a:gd name="connsiteX4" fmla="*/ 26 w 3829658"/>
            <a:gd name="connsiteY4" fmla="*/ 276992 h 303663"/>
            <a:gd name="connsiteX5" fmla="*/ 107558 w 3829658"/>
            <a:gd name="connsiteY5" fmla="*/ 128225 h 303663"/>
            <a:gd name="connsiteX6" fmla="*/ 26 w 3829658"/>
            <a:gd name="connsiteY6" fmla="*/ 0 h 303663"/>
            <a:gd name="connsiteX0" fmla="*/ 328 w 3829960"/>
            <a:gd name="connsiteY0" fmla="*/ 26790 h 330453"/>
            <a:gd name="connsiteX1" fmla="*/ 3491129 w 3829960"/>
            <a:gd name="connsiteY1" fmla="*/ 26790 h 330453"/>
            <a:gd name="connsiteX2" fmla="*/ 3696881 w 3829960"/>
            <a:gd name="connsiteY2" fmla="*/ 194429 h 330453"/>
            <a:gd name="connsiteX3" fmla="*/ 3491129 w 3829960"/>
            <a:gd name="connsiteY3" fmla="*/ 303782 h 330453"/>
            <a:gd name="connsiteX4" fmla="*/ 328 w 3829960"/>
            <a:gd name="connsiteY4" fmla="*/ 303782 h 330453"/>
            <a:gd name="connsiteX5" fmla="*/ 107860 w 3829960"/>
            <a:gd name="connsiteY5" fmla="*/ 155015 h 330453"/>
            <a:gd name="connsiteX6" fmla="*/ 328 w 3829960"/>
            <a:gd name="connsiteY6" fmla="*/ 26790 h 330453"/>
            <a:gd name="connsiteX0" fmla="*/ 53378 w 3829670"/>
            <a:gd name="connsiteY0" fmla="*/ 47262 h 316732"/>
            <a:gd name="connsiteX1" fmla="*/ 3490839 w 3829670"/>
            <a:gd name="connsiteY1" fmla="*/ 13069 h 316732"/>
            <a:gd name="connsiteX2" fmla="*/ 3696591 w 3829670"/>
            <a:gd name="connsiteY2" fmla="*/ 180708 h 316732"/>
            <a:gd name="connsiteX3" fmla="*/ 3490839 w 3829670"/>
            <a:gd name="connsiteY3" fmla="*/ 290061 h 316732"/>
            <a:gd name="connsiteX4" fmla="*/ 38 w 3829670"/>
            <a:gd name="connsiteY4" fmla="*/ 290061 h 316732"/>
            <a:gd name="connsiteX5" fmla="*/ 107570 w 3829670"/>
            <a:gd name="connsiteY5" fmla="*/ 141294 h 316732"/>
            <a:gd name="connsiteX6" fmla="*/ 53378 w 3829670"/>
            <a:gd name="connsiteY6" fmla="*/ 47262 h 316732"/>
            <a:gd name="connsiteX0" fmla="*/ 53378 w 3829670"/>
            <a:gd name="connsiteY0" fmla="*/ 30787 h 325901"/>
            <a:gd name="connsiteX1" fmla="*/ 3490839 w 3829670"/>
            <a:gd name="connsiteY1" fmla="*/ 22238 h 325901"/>
            <a:gd name="connsiteX2" fmla="*/ 3696591 w 3829670"/>
            <a:gd name="connsiteY2" fmla="*/ 189877 h 325901"/>
            <a:gd name="connsiteX3" fmla="*/ 3490839 w 3829670"/>
            <a:gd name="connsiteY3" fmla="*/ 299230 h 325901"/>
            <a:gd name="connsiteX4" fmla="*/ 38 w 3829670"/>
            <a:gd name="connsiteY4" fmla="*/ 299230 h 325901"/>
            <a:gd name="connsiteX5" fmla="*/ 107570 w 3829670"/>
            <a:gd name="connsiteY5" fmla="*/ 150463 h 325901"/>
            <a:gd name="connsiteX6" fmla="*/ 53378 w 3829670"/>
            <a:gd name="connsiteY6" fmla="*/ 30787 h 325901"/>
            <a:gd name="connsiteX0" fmla="*/ 335 w 3771831"/>
            <a:gd name="connsiteY0" fmla="*/ 30787 h 325901"/>
            <a:gd name="connsiteX1" fmla="*/ 3437796 w 3771831"/>
            <a:gd name="connsiteY1" fmla="*/ 22238 h 325901"/>
            <a:gd name="connsiteX2" fmla="*/ 3643548 w 3771831"/>
            <a:gd name="connsiteY2" fmla="*/ 189877 h 325901"/>
            <a:gd name="connsiteX3" fmla="*/ 3437796 w 3771831"/>
            <a:gd name="connsiteY3" fmla="*/ 299230 h 325901"/>
            <a:gd name="connsiteX4" fmla="*/ 15575 w 3771831"/>
            <a:gd name="connsiteY4" fmla="*/ 299230 h 325901"/>
            <a:gd name="connsiteX5" fmla="*/ 54527 w 3771831"/>
            <a:gd name="connsiteY5" fmla="*/ 150463 h 325901"/>
            <a:gd name="connsiteX6" fmla="*/ 335 w 3771831"/>
            <a:gd name="connsiteY6" fmla="*/ 30787 h 325901"/>
            <a:gd name="connsiteX0" fmla="*/ 226416 w 3997912"/>
            <a:gd name="connsiteY0" fmla="*/ 24176 h 308276"/>
            <a:gd name="connsiteX1" fmla="*/ 3663877 w 3997912"/>
            <a:gd name="connsiteY1" fmla="*/ 15627 h 308276"/>
            <a:gd name="connsiteX2" fmla="*/ 3869629 w 3997912"/>
            <a:gd name="connsiteY2" fmla="*/ 183266 h 308276"/>
            <a:gd name="connsiteX3" fmla="*/ 3663877 w 3997912"/>
            <a:gd name="connsiteY3" fmla="*/ 292619 h 308276"/>
            <a:gd name="connsiteX4" fmla="*/ 241656 w 3997912"/>
            <a:gd name="connsiteY4" fmla="*/ 292619 h 308276"/>
            <a:gd name="connsiteX5" fmla="*/ 318708 w 3997912"/>
            <a:gd name="connsiteY5" fmla="*/ 152401 h 308276"/>
            <a:gd name="connsiteX6" fmla="*/ 226416 w 3997912"/>
            <a:gd name="connsiteY6" fmla="*/ 24176 h 308276"/>
            <a:gd name="connsiteX0" fmla="*/ 233581 w 3989719"/>
            <a:gd name="connsiteY0" fmla="*/ 24176 h 320361"/>
            <a:gd name="connsiteX1" fmla="*/ 3671042 w 3989719"/>
            <a:gd name="connsiteY1" fmla="*/ 15627 h 320361"/>
            <a:gd name="connsiteX2" fmla="*/ 3876794 w 3989719"/>
            <a:gd name="connsiteY2" fmla="*/ 183266 h 320361"/>
            <a:gd name="connsiteX3" fmla="*/ 3671042 w 3989719"/>
            <a:gd name="connsiteY3" fmla="*/ 292619 h 320361"/>
            <a:gd name="connsiteX4" fmla="*/ 469801 w 3989719"/>
            <a:gd name="connsiteY4" fmla="*/ 309715 h 320361"/>
            <a:gd name="connsiteX5" fmla="*/ 325873 w 3989719"/>
            <a:gd name="connsiteY5" fmla="*/ 152401 h 320361"/>
            <a:gd name="connsiteX6" fmla="*/ 233581 w 3989719"/>
            <a:gd name="connsiteY6" fmla="*/ 24176 h 320361"/>
            <a:gd name="connsiteX0" fmla="*/ 331476 w 3813294"/>
            <a:gd name="connsiteY0" fmla="*/ 24176 h 320361"/>
            <a:gd name="connsiteX1" fmla="*/ 3494617 w 3813294"/>
            <a:gd name="connsiteY1" fmla="*/ 15627 h 320361"/>
            <a:gd name="connsiteX2" fmla="*/ 3700369 w 3813294"/>
            <a:gd name="connsiteY2" fmla="*/ 183266 h 320361"/>
            <a:gd name="connsiteX3" fmla="*/ 3494617 w 3813294"/>
            <a:gd name="connsiteY3" fmla="*/ 292619 h 320361"/>
            <a:gd name="connsiteX4" fmla="*/ 293376 w 3813294"/>
            <a:gd name="connsiteY4" fmla="*/ 309715 h 320361"/>
            <a:gd name="connsiteX5" fmla="*/ 149448 w 3813294"/>
            <a:gd name="connsiteY5" fmla="*/ 152401 h 320361"/>
            <a:gd name="connsiteX6" fmla="*/ 331476 w 3813294"/>
            <a:gd name="connsiteY6" fmla="*/ 24176 h 3203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813294" h="320361">
              <a:moveTo>
                <a:pt x="331476" y="24176"/>
              </a:moveTo>
              <a:cubicBezTo>
                <a:pt x="889004" y="1380"/>
                <a:pt x="2878525" y="-12313"/>
                <a:pt x="3494617" y="15627"/>
              </a:cubicBezTo>
              <a:cubicBezTo>
                <a:pt x="4054829" y="41027"/>
                <a:pt x="3657193" y="141735"/>
                <a:pt x="3700369" y="183266"/>
              </a:cubicBezTo>
              <a:cubicBezTo>
                <a:pt x="3697825" y="222257"/>
                <a:pt x="4062449" y="271544"/>
                <a:pt x="3494617" y="292619"/>
              </a:cubicBezTo>
              <a:cubicBezTo>
                <a:pt x="2926785" y="313694"/>
                <a:pt x="850904" y="333085"/>
                <a:pt x="293376" y="309715"/>
              </a:cubicBezTo>
              <a:cubicBezTo>
                <a:pt x="-264152" y="286345"/>
                <a:pt x="143098" y="199991"/>
                <a:pt x="149448" y="152401"/>
              </a:cubicBezTo>
              <a:cubicBezTo>
                <a:pt x="155798" y="104811"/>
                <a:pt x="-226052" y="46972"/>
                <a:pt x="331476" y="24176"/>
              </a:cubicBezTo>
              <a:close/>
            </a:path>
          </a:pathLst>
        </a:custGeom>
        <a:solidFill>
          <a:srgbClr val="82BE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P2</a:t>
          </a:r>
        </a:p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Les déplacements</a:t>
          </a:r>
          <a:r>
            <a:rPr lang="fr-FR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dans la gare</a:t>
          </a:r>
        </a:p>
      </xdr:txBody>
    </xdr:sp>
    <xdr:clientData/>
  </xdr:oneCellAnchor>
  <xdr:oneCellAnchor>
    <xdr:from>
      <xdr:col>71</xdr:col>
      <xdr:colOff>0</xdr:colOff>
      <xdr:row>1</xdr:row>
      <xdr:rowOff>95250</xdr:rowOff>
    </xdr:from>
    <xdr:ext cx="1809750" cy="648000"/>
    <xdr:sp macro="" textlink="">
      <xdr:nvSpPr>
        <xdr:cNvPr id="22" name="ZoneTexte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31413450" y="95250"/>
          <a:ext cx="1809750" cy="648000"/>
        </a:xfrm>
        <a:custGeom>
          <a:avLst/>
          <a:gdLst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490801 w 3490801"/>
            <a:gd name="connsiteY2" fmla="*/ 276992 h 276992"/>
            <a:gd name="connsiteX3" fmla="*/ 0 w 3490801"/>
            <a:gd name="connsiteY3" fmla="*/ 276992 h 276992"/>
            <a:gd name="connsiteX4" fmla="*/ 0 w 3490801"/>
            <a:gd name="connsiteY4" fmla="*/ 0 h 276992"/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361273 w 3490801"/>
            <a:gd name="connsiteY2" fmla="*/ 152399 h 276992"/>
            <a:gd name="connsiteX3" fmla="*/ 3490801 w 3490801"/>
            <a:gd name="connsiteY3" fmla="*/ 276992 h 276992"/>
            <a:gd name="connsiteX4" fmla="*/ 0 w 3490801"/>
            <a:gd name="connsiteY4" fmla="*/ 276992 h 276992"/>
            <a:gd name="connsiteX5" fmla="*/ 0 w 3490801"/>
            <a:gd name="connsiteY5" fmla="*/ 0 h 276992"/>
            <a:gd name="connsiteX0" fmla="*/ 0 w 3702661"/>
            <a:gd name="connsiteY0" fmla="*/ 0 h 276992"/>
            <a:gd name="connsiteX1" fmla="*/ 3490801 w 3702661"/>
            <a:gd name="connsiteY1" fmla="*/ 0 h 276992"/>
            <a:gd name="connsiteX2" fmla="*/ 3361273 w 3702661"/>
            <a:gd name="connsiteY2" fmla="*/ 152399 h 276992"/>
            <a:gd name="connsiteX3" fmla="*/ 3490801 w 3702661"/>
            <a:gd name="connsiteY3" fmla="*/ 276992 h 276992"/>
            <a:gd name="connsiteX4" fmla="*/ 0 w 3702661"/>
            <a:gd name="connsiteY4" fmla="*/ 276992 h 276992"/>
            <a:gd name="connsiteX5" fmla="*/ 0 w 3702661"/>
            <a:gd name="connsiteY5" fmla="*/ 0 h 276992"/>
            <a:gd name="connsiteX0" fmla="*/ 0 w 3702661"/>
            <a:gd name="connsiteY0" fmla="*/ 0 h 309900"/>
            <a:gd name="connsiteX1" fmla="*/ 3490801 w 3702661"/>
            <a:gd name="connsiteY1" fmla="*/ 0 h 309900"/>
            <a:gd name="connsiteX2" fmla="*/ 3361273 w 3702661"/>
            <a:gd name="connsiteY2" fmla="*/ 152399 h 309900"/>
            <a:gd name="connsiteX3" fmla="*/ 3490801 w 3702661"/>
            <a:gd name="connsiteY3" fmla="*/ 276992 h 309900"/>
            <a:gd name="connsiteX4" fmla="*/ 0 w 3702661"/>
            <a:gd name="connsiteY4" fmla="*/ 276992 h 309900"/>
            <a:gd name="connsiteX5" fmla="*/ 0 w 3702661"/>
            <a:gd name="connsiteY5" fmla="*/ 0 h 309900"/>
            <a:gd name="connsiteX0" fmla="*/ 0 w 3751365"/>
            <a:gd name="connsiteY0" fmla="*/ 0 h 302558"/>
            <a:gd name="connsiteX1" fmla="*/ 3490801 w 3751365"/>
            <a:gd name="connsiteY1" fmla="*/ 0 h 302558"/>
            <a:gd name="connsiteX2" fmla="*/ 3498433 w 3751365"/>
            <a:gd name="connsiteY2" fmla="*/ 160019 h 302558"/>
            <a:gd name="connsiteX3" fmla="*/ 3490801 w 3751365"/>
            <a:gd name="connsiteY3" fmla="*/ 276992 h 302558"/>
            <a:gd name="connsiteX4" fmla="*/ 0 w 3751365"/>
            <a:gd name="connsiteY4" fmla="*/ 276992 h 302558"/>
            <a:gd name="connsiteX5" fmla="*/ 0 w 3751365"/>
            <a:gd name="connsiteY5" fmla="*/ 0 h 302558"/>
            <a:gd name="connsiteX0" fmla="*/ 0 w 3829632"/>
            <a:gd name="connsiteY0" fmla="*/ 0 h 302185"/>
            <a:gd name="connsiteX1" fmla="*/ 3490801 w 3829632"/>
            <a:gd name="connsiteY1" fmla="*/ 0 h 302185"/>
            <a:gd name="connsiteX2" fmla="*/ 3696553 w 3829632"/>
            <a:gd name="connsiteY2" fmla="*/ 167639 h 302185"/>
            <a:gd name="connsiteX3" fmla="*/ 3490801 w 3829632"/>
            <a:gd name="connsiteY3" fmla="*/ 276992 h 302185"/>
            <a:gd name="connsiteX4" fmla="*/ 0 w 3829632"/>
            <a:gd name="connsiteY4" fmla="*/ 276992 h 302185"/>
            <a:gd name="connsiteX5" fmla="*/ 0 w 3829632"/>
            <a:gd name="connsiteY5" fmla="*/ 0 h 302185"/>
            <a:gd name="connsiteX0" fmla="*/ 33 w 3829665"/>
            <a:gd name="connsiteY0" fmla="*/ 0 h 293217"/>
            <a:gd name="connsiteX1" fmla="*/ 3490834 w 3829665"/>
            <a:gd name="connsiteY1" fmla="*/ 0 h 293217"/>
            <a:gd name="connsiteX2" fmla="*/ 3696586 w 3829665"/>
            <a:gd name="connsiteY2" fmla="*/ 167639 h 293217"/>
            <a:gd name="connsiteX3" fmla="*/ 3490834 w 3829665"/>
            <a:gd name="connsiteY3" fmla="*/ 276992 h 293217"/>
            <a:gd name="connsiteX4" fmla="*/ 33 w 3829665"/>
            <a:gd name="connsiteY4" fmla="*/ 276992 h 293217"/>
            <a:gd name="connsiteX5" fmla="*/ 107565 w 3829665"/>
            <a:gd name="connsiteY5" fmla="*/ 128225 h 293217"/>
            <a:gd name="connsiteX6" fmla="*/ 33 w 3829665"/>
            <a:gd name="connsiteY6" fmla="*/ 0 h 293217"/>
            <a:gd name="connsiteX0" fmla="*/ 26 w 3829658"/>
            <a:gd name="connsiteY0" fmla="*/ 0 h 293217"/>
            <a:gd name="connsiteX1" fmla="*/ 3490827 w 3829658"/>
            <a:gd name="connsiteY1" fmla="*/ 0 h 293217"/>
            <a:gd name="connsiteX2" fmla="*/ 3696579 w 3829658"/>
            <a:gd name="connsiteY2" fmla="*/ 167639 h 293217"/>
            <a:gd name="connsiteX3" fmla="*/ 3490827 w 3829658"/>
            <a:gd name="connsiteY3" fmla="*/ 276992 h 293217"/>
            <a:gd name="connsiteX4" fmla="*/ 26 w 3829658"/>
            <a:gd name="connsiteY4" fmla="*/ 276992 h 293217"/>
            <a:gd name="connsiteX5" fmla="*/ 107558 w 3829658"/>
            <a:gd name="connsiteY5" fmla="*/ 128225 h 293217"/>
            <a:gd name="connsiteX6" fmla="*/ 26 w 3829658"/>
            <a:gd name="connsiteY6" fmla="*/ 0 h 293217"/>
            <a:gd name="connsiteX0" fmla="*/ 26 w 3829658"/>
            <a:gd name="connsiteY0" fmla="*/ 0 h 303663"/>
            <a:gd name="connsiteX1" fmla="*/ 3490827 w 3829658"/>
            <a:gd name="connsiteY1" fmla="*/ 0 h 303663"/>
            <a:gd name="connsiteX2" fmla="*/ 3696579 w 3829658"/>
            <a:gd name="connsiteY2" fmla="*/ 167639 h 303663"/>
            <a:gd name="connsiteX3" fmla="*/ 3490827 w 3829658"/>
            <a:gd name="connsiteY3" fmla="*/ 276992 h 303663"/>
            <a:gd name="connsiteX4" fmla="*/ 26 w 3829658"/>
            <a:gd name="connsiteY4" fmla="*/ 276992 h 303663"/>
            <a:gd name="connsiteX5" fmla="*/ 107558 w 3829658"/>
            <a:gd name="connsiteY5" fmla="*/ 128225 h 303663"/>
            <a:gd name="connsiteX6" fmla="*/ 26 w 3829658"/>
            <a:gd name="connsiteY6" fmla="*/ 0 h 303663"/>
            <a:gd name="connsiteX0" fmla="*/ 328 w 3829960"/>
            <a:gd name="connsiteY0" fmla="*/ 26790 h 330453"/>
            <a:gd name="connsiteX1" fmla="*/ 3491129 w 3829960"/>
            <a:gd name="connsiteY1" fmla="*/ 26790 h 330453"/>
            <a:gd name="connsiteX2" fmla="*/ 3696881 w 3829960"/>
            <a:gd name="connsiteY2" fmla="*/ 194429 h 330453"/>
            <a:gd name="connsiteX3" fmla="*/ 3491129 w 3829960"/>
            <a:gd name="connsiteY3" fmla="*/ 303782 h 330453"/>
            <a:gd name="connsiteX4" fmla="*/ 328 w 3829960"/>
            <a:gd name="connsiteY4" fmla="*/ 303782 h 330453"/>
            <a:gd name="connsiteX5" fmla="*/ 107860 w 3829960"/>
            <a:gd name="connsiteY5" fmla="*/ 155015 h 330453"/>
            <a:gd name="connsiteX6" fmla="*/ 328 w 3829960"/>
            <a:gd name="connsiteY6" fmla="*/ 26790 h 330453"/>
            <a:gd name="connsiteX0" fmla="*/ 53378 w 3829670"/>
            <a:gd name="connsiteY0" fmla="*/ 47262 h 316732"/>
            <a:gd name="connsiteX1" fmla="*/ 3490839 w 3829670"/>
            <a:gd name="connsiteY1" fmla="*/ 13069 h 316732"/>
            <a:gd name="connsiteX2" fmla="*/ 3696591 w 3829670"/>
            <a:gd name="connsiteY2" fmla="*/ 180708 h 316732"/>
            <a:gd name="connsiteX3" fmla="*/ 3490839 w 3829670"/>
            <a:gd name="connsiteY3" fmla="*/ 290061 h 316732"/>
            <a:gd name="connsiteX4" fmla="*/ 38 w 3829670"/>
            <a:gd name="connsiteY4" fmla="*/ 290061 h 316732"/>
            <a:gd name="connsiteX5" fmla="*/ 107570 w 3829670"/>
            <a:gd name="connsiteY5" fmla="*/ 141294 h 316732"/>
            <a:gd name="connsiteX6" fmla="*/ 53378 w 3829670"/>
            <a:gd name="connsiteY6" fmla="*/ 47262 h 316732"/>
            <a:gd name="connsiteX0" fmla="*/ 53378 w 3829670"/>
            <a:gd name="connsiteY0" fmla="*/ 30787 h 325901"/>
            <a:gd name="connsiteX1" fmla="*/ 3490839 w 3829670"/>
            <a:gd name="connsiteY1" fmla="*/ 22238 h 325901"/>
            <a:gd name="connsiteX2" fmla="*/ 3696591 w 3829670"/>
            <a:gd name="connsiteY2" fmla="*/ 189877 h 325901"/>
            <a:gd name="connsiteX3" fmla="*/ 3490839 w 3829670"/>
            <a:gd name="connsiteY3" fmla="*/ 299230 h 325901"/>
            <a:gd name="connsiteX4" fmla="*/ 38 w 3829670"/>
            <a:gd name="connsiteY4" fmla="*/ 299230 h 325901"/>
            <a:gd name="connsiteX5" fmla="*/ 107570 w 3829670"/>
            <a:gd name="connsiteY5" fmla="*/ 150463 h 325901"/>
            <a:gd name="connsiteX6" fmla="*/ 53378 w 3829670"/>
            <a:gd name="connsiteY6" fmla="*/ 30787 h 325901"/>
            <a:gd name="connsiteX0" fmla="*/ 335 w 3771831"/>
            <a:gd name="connsiteY0" fmla="*/ 30787 h 325901"/>
            <a:gd name="connsiteX1" fmla="*/ 3437796 w 3771831"/>
            <a:gd name="connsiteY1" fmla="*/ 22238 h 325901"/>
            <a:gd name="connsiteX2" fmla="*/ 3643548 w 3771831"/>
            <a:gd name="connsiteY2" fmla="*/ 189877 h 325901"/>
            <a:gd name="connsiteX3" fmla="*/ 3437796 w 3771831"/>
            <a:gd name="connsiteY3" fmla="*/ 299230 h 325901"/>
            <a:gd name="connsiteX4" fmla="*/ 15575 w 3771831"/>
            <a:gd name="connsiteY4" fmla="*/ 299230 h 325901"/>
            <a:gd name="connsiteX5" fmla="*/ 54527 w 3771831"/>
            <a:gd name="connsiteY5" fmla="*/ 150463 h 325901"/>
            <a:gd name="connsiteX6" fmla="*/ 335 w 3771831"/>
            <a:gd name="connsiteY6" fmla="*/ 30787 h 325901"/>
            <a:gd name="connsiteX0" fmla="*/ 226416 w 3997912"/>
            <a:gd name="connsiteY0" fmla="*/ 24176 h 308276"/>
            <a:gd name="connsiteX1" fmla="*/ 3663877 w 3997912"/>
            <a:gd name="connsiteY1" fmla="*/ 15627 h 308276"/>
            <a:gd name="connsiteX2" fmla="*/ 3869629 w 3997912"/>
            <a:gd name="connsiteY2" fmla="*/ 183266 h 308276"/>
            <a:gd name="connsiteX3" fmla="*/ 3663877 w 3997912"/>
            <a:gd name="connsiteY3" fmla="*/ 292619 h 308276"/>
            <a:gd name="connsiteX4" fmla="*/ 241656 w 3997912"/>
            <a:gd name="connsiteY4" fmla="*/ 292619 h 308276"/>
            <a:gd name="connsiteX5" fmla="*/ 318708 w 3997912"/>
            <a:gd name="connsiteY5" fmla="*/ 152401 h 308276"/>
            <a:gd name="connsiteX6" fmla="*/ 226416 w 3997912"/>
            <a:gd name="connsiteY6" fmla="*/ 24176 h 308276"/>
            <a:gd name="connsiteX0" fmla="*/ 233581 w 3989719"/>
            <a:gd name="connsiteY0" fmla="*/ 24176 h 320361"/>
            <a:gd name="connsiteX1" fmla="*/ 3671042 w 3989719"/>
            <a:gd name="connsiteY1" fmla="*/ 15627 h 320361"/>
            <a:gd name="connsiteX2" fmla="*/ 3876794 w 3989719"/>
            <a:gd name="connsiteY2" fmla="*/ 183266 h 320361"/>
            <a:gd name="connsiteX3" fmla="*/ 3671042 w 3989719"/>
            <a:gd name="connsiteY3" fmla="*/ 292619 h 320361"/>
            <a:gd name="connsiteX4" fmla="*/ 469801 w 3989719"/>
            <a:gd name="connsiteY4" fmla="*/ 309715 h 320361"/>
            <a:gd name="connsiteX5" fmla="*/ 325873 w 3989719"/>
            <a:gd name="connsiteY5" fmla="*/ 152401 h 320361"/>
            <a:gd name="connsiteX6" fmla="*/ 233581 w 3989719"/>
            <a:gd name="connsiteY6" fmla="*/ 24176 h 320361"/>
            <a:gd name="connsiteX0" fmla="*/ 331476 w 3813294"/>
            <a:gd name="connsiteY0" fmla="*/ 24176 h 320361"/>
            <a:gd name="connsiteX1" fmla="*/ 3494617 w 3813294"/>
            <a:gd name="connsiteY1" fmla="*/ 15627 h 320361"/>
            <a:gd name="connsiteX2" fmla="*/ 3700369 w 3813294"/>
            <a:gd name="connsiteY2" fmla="*/ 183266 h 320361"/>
            <a:gd name="connsiteX3" fmla="*/ 3494617 w 3813294"/>
            <a:gd name="connsiteY3" fmla="*/ 292619 h 320361"/>
            <a:gd name="connsiteX4" fmla="*/ 293376 w 3813294"/>
            <a:gd name="connsiteY4" fmla="*/ 309715 h 320361"/>
            <a:gd name="connsiteX5" fmla="*/ 149448 w 3813294"/>
            <a:gd name="connsiteY5" fmla="*/ 152401 h 320361"/>
            <a:gd name="connsiteX6" fmla="*/ 331476 w 3813294"/>
            <a:gd name="connsiteY6" fmla="*/ 24176 h 3203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813294" h="320361">
              <a:moveTo>
                <a:pt x="331476" y="24176"/>
              </a:moveTo>
              <a:cubicBezTo>
                <a:pt x="889004" y="1380"/>
                <a:pt x="2878525" y="-12313"/>
                <a:pt x="3494617" y="15627"/>
              </a:cubicBezTo>
              <a:cubicBezTo>
                <a:pt x="4054829" y="41027"/>
                <a:pt x="3657193" y="141735"/>
                <a:pt x="3700369" y="183266"/>
              </a:cubicBezTo>
              <a:cubicBezTo>
                <a:pt x="3697825" y="222257"/>
                <a:pt x="4062449" y="271544"/>
                <a:pt x="3494617" y="292619"/>
              </a:cubicBezTo>
              <a:cubicBezTo>
                <a:pt x="2926785" y="313694"/>
                <a:pt x="850904" y="333085"/>
                <a:pt x="293376" y="309715"/>
              </a:cubicBezTo>
              <a:cubicBezTo>
                <a:pt x="-264152" y="286345"/>
                <a:pt x="143098" y="199991"/>
                <a:pt x="149448" y="152401"/>
              </a:cubicBezTo>
              <a:cubicBezTo>
                <a:pt x="155798" y="104811"/>
                <a:pt x="-226052" y="46972"/>
                <a:pt x="331476" y="24176"/>
              </a:cubicBezTo>
              <a:close/>
            </a:path>
          </a:pathLst>
        </a:custGeom>
        <a:solidFill>
          <a:srgbClr val="CD0037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P3 </a:t>
          </a:r>
        </a:p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  <a:r>
            <a:rPr lang="fr-FR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propreté et la sûreté dans la gare</a:t>
          </a:r>
          <a:endParaRPr lang="fr-FR" sz="900" b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76</xdr:col>
      <xdr:colOff>0</xdr:colOff>
      <xdr:row>1</xdr:row>
      <xdr:rowOff>95250</xdr:rowOff>
    </xdr:from>
    <xdr:ext cx="1809750" cy="648000"/>
    <xdr:sp macro="" textlink="">
      <xdr:nvSpPr>
        <xdr:cNvPr id="23" name="ZoneTexte 22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33242250" y="95250"/>
          <a:ext cx="1809750" cy="648000"/>
        </a:xfrm>
        <a:custGeom>
          <a:avLst/>
          <a:gdLst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490801 w 3490801"/>
            <a:gd name="connsiteY2" fmla="*/ 276992 h 276992"/>
            <a:gd name="connsiteX3" fmla="*/ 0 w 3490801"/>
            <a:gd name="connsiteY3" fmla="*/ 276992 h 276992"/>
            <a:gd name="connsiteX4" fmla="*/ 0 w 3490801"/>
            <a:gd name="connsiteY4" fmla="*/ 0 h 276992"/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361273 w 3490801"/>
            <a:gd name="connsiteY2" fmla="*/ 152399 h 276992"/>
            <a:gd name="connsiteX3" fmla="*/ 3490801 w 3490801"/>
            <a:gd name="connsiteY3" fmla="*/ 276992 h 276992"/>
            <a:gd name="connsiteX4" fmla="*/ 0 w 3490801"/>
            <a:gd name="connsiteY4" fmla="*/ 276992 h 276992"/>
            <a:gd name="connsiteX5" fmla="*/ 0 w 3490801"/>
            <a:gd name="connsiteY5" fmla="*/ 0 h 276992"/>
            <a:gd name="connsiteX0" fmla="*/ 0 w 3702661"/>
            <a:gd name="connsiteY0" fmla="*/ 0 h 276992"/>
            <a:gd name="connsiteX1" fmla="*/ 3490801 w 3702661"/>
            <a:gd name="connsiteY1" fmla="*/ 0 h 276992"/>
            <a:gd name="connsiteX2" fmla="*/ 3361273 w 3702661"/>
            <a:gd name="connsiteY2" fmla="*/ 152399 h 276992"/>
            <a:gd name="connsiteX3" fmla="*/ 3490801 w 3702661"/>
            <a:gd name="connsiteY3" fmla="*/ 276992 h 276992"/>
            <a:gd name="connsiteX4" fmla="*/ 0 w 3702661"/>
            <a:gd name="connsiteY4" fmla="*/ 276992 h 276992"/>
            <a:gd name="connsiteX5" fmla="*/ 0 w 3702661"/>
            <a:gd name="connsiteY5" fmla="*/ 0 h 276992"/>
            <a:gd name="connsiteX0" fmla="*/ 0 w 3702661"/>
            <a:gd name="connsiteY0" fmla="*/ 0 h 309900"/>
            <a:gd name="connsiteX1" fmla="*/ 3490801 w 3702661"/>
            <a:gd name="connsiteY1" fmla="*/ 0 h 309900"/>
            <a:gd name="connsiteX2" fmla="*/ 3361273 w 3702661"/>
            <a:gd name="connsiteY2" fmla="*/ 152399 h 309900"/>
            <a:gd name="connsiteX3" fmla="*/ 3490801 w 3702661"/>
            <a:gd name="connsiteY3" fmla="*/ 276992 h 309900"/>
            <a:gd name="connsiteX4" fmla="*/ 0 w 3702661"/>
            <a:gd name="connsiteY4" fmla="*/ 276992 h 309900"/>
            <a:gd name="connsiteX5" fmla="*/ 0 w 3702661"/>
            <a:gd name="connsiteY5" fmla="*/ 0 h 309900"/>
            <a:gd name="connsiteX0" fmla="*/ 0 w 3751365"/>
            <a:gd name="connsiteY0" fmla="*/ 0 h 302558"/>
            <a:gd name="connsiteX1" fmla="*/ 3490801 w 3751365"/>
            <a:gd name="connsiteY1" fmla="*/ 0 h 302558"/>
            <a:gd name="connsiteX2" fmla="*/ 3498433 w 3751365"/>
            <a:gd name="connsiteY2" fmla="*/ 160019 h 302558"/>
            <a:gd name="connsiteX3" fmla="*/ 3490801 w 3751365"/>
            <a:gd name="connsiteY3" fmla="*/ 276992 h 302558"/>
            <a:gd name="connsiteX4" fmla="*/ 0 w 3751365"/>
            <a:gd name="connsiteY4" fmla="*/ 276992 h 302558"/>
            <a:gd name="connsiteX5" fmla="*/ 0 w 3751365"/>
            <a:gd name="connsiteY5" fmla="*/ 0 h 302558"/>
            <a:gd name="connsiteX0" fmla="*/ 0 w 3829632"/>
            <a:gd name="connsiteY0" fmla="*/ 0 h 302185"/>
            <a:gd name="connsiteX1" fmla="*/ 3490801 w 3829632"/>
            <a:gd name="connsiteY1" fmla="*/ 0 h 302185"/>
            <a:gd name="connsiteX2" fmla="*/ 3696553 w 3829632"/>
            <a:gd name="connsiteY2" fmla="*/ 167639 h 302185"/>
            <a:gd name="connsiteX3" fmla="*/ 3490801 w 3829632"/>
            <a:gd name="connsiteY3" fmla="*/ 276992 h 302185"/>
            <a:gd name="connsiteX4" fmla="*/ 0 w 3829632"/>
            <a:gd name="connsiteY4" fmla="*/ 276992 h 302185"/>
            <a:gd name="connsiteX5" fmla="*/ 0 w 3829632"/>
            <a:gd name="connsiteY5" fmla="*/ 0 h 302185"/>
            <a:gd name="connsiteX0" fmla="*/ 33 w 3829665"/>
            <a:gd name="connsiteY0" fmla="*/ 0 h 293217"/>
            <a:gd name="connsiteX1" fmla="*/ 3490834 w 3829665"/>
            <a:gd name="connsiteY1" fmla="*/ 0 h 293217"/>
            <a:gd name="connsiteX2" fmla="*/ 3696586 w 3829665"/>
            <a:gd name="connsiteY2" fmla="*/ 167639 h 293217"/>
            <a:gd name="connsiteX3" fmla="*/ 3490834 w 3829665"/>
            <a:gd name="connsiteY3" fmla="*/ 276992 h 293217"/>
            <a:gd name="connsiteX4" fmla="*/ 33 w 3829665"/>
            <a:gd name="connsiteY4" fmla="*/ 276992 h 293217"/>
            <a:gd name="connsiteX5" fmla="*/ 107565 w 3829665"/>
            <a:gd name="connsiteY5" fmla="*/ 128225 h 293217"/>
            <a:gd name="connsiteX6" fmla="*/ 33 w 3829665"/>
            <a:gd name="connsiteY6" fmla="*/ 0 h 293217"/>
            <a:gd name="connsiteX0" fmla="*/ 26 w 3829658"/>
            <a:gd name="connsiteY0" fmla="*/ 0 h 293217"/>
            <a:gd name="connsiteX1" fmla="*/ 3490827 w 3829658"/>
            <a:gd name="connsiteY1" fmla="*/ 0 h 293217"/>
            <a:gd name="connsiteX2" fmla="*/ 3696579 w 3829658"/>
            <a:gd name="connsiteY2" fmla="*/ 167639 h 293217"/>
            <a:gd name="connsiteX3" fmla="*/ 3490827 w 3829658"/>
            <a:gd name="connsiteY3" fmla="*/ 276992 h 293217"/>
            <a:gd name="connsiteX4" fmla="*/ 26 w 3829658"/>
            <a:gd name="connsiteY4" fmla="*/ 276992 h 293217"/>
            <a:gd name="connsiteX5" fmla="*/ 107558 w 3829658"/>
            <a:gd name="connsiteY5" fmla="*/ 128225 h 293217"/>
            <a:gd name="connsiteX6" fmla="*/ 26 w 3829658"/>
            <a:gd name="connsiteY6" fmla="*/ 0 h 293217"/>
            <a:gd name="connsiteX0" fmla="*/ 26 w 3829658"/>
            <a:gd name="connsiteY0" fmla="*/ 0 h 303663"/>
            <a:gd name="connsiteX1" fmla="*/ 3490827 w 3829658"/>
            <a:gd name="connsiteY1" fmla="*/ 0 h 303663"/>
            <a:gd name="connsiteX2" fmla="*/ 3696579 w 3829658"/>
            <a:gd name="connsiteY2" fmla="*/ 167639 h 303663"/>
            <a:gd name="connsiteX3" fmla="*/ 3490827 w 3829658"/>
            <a:gd name="connsiteY3" fmla="*/ 276992 h 303663"/>
            <a:gd name="connsiteX4" fmla="*/ 26 w 3829658"/>
            <a:gd name="connsiteY4" fmla="*/ 276992 h 303663"/>
            <a:gd name="connsiteX5" fmla="*/ 107558 w 3829658"/>
            <a:gd name="connsiteY5" fmla="*/ 128225 h 303663"/>
            <a:gd name="connsiteX6" fmla="*/ 26 w 3829658"/>
            <a:gd name="connsiteY6" fmla="*/ 0 h 303663"/>
            <a:gd name="connsiteX0" fmla="*/ 328 w 3829960"/>
            <a:gd name="connsiteY0" fmla="*/ 26790 h 330453"/>
            <a:gd name="connsiteX1" fmla="*/ 3491129 w 3829960"/>
            <a:gd name="connsiteY1" fmla="*/ 26790 h 330453"/>
            <a:gd name="connsiteX2" fmla="*/ 3696881 w 3829960"/>
            <a:gd name="connsiteY2" fmla="*/ 194429 h 330453"/>
            <a:gd name="connsiteX3" fmla="*/ 3491129 w 3829960"/>
            <a:gd name="connsiteY3" fmla="*/ 303782 h 330453"/>
            <a:gd name="connsiteX4" fmla="*/ 328 w 3829960"/>
            <a:gd name="connsiteY4" fmla="*/ 303782 h 330453"/>
            <a:gd name="connsiteX5" fmla="*/ 107860 w 3829960"/>
            <a:gd name="connsiteY5" fmla="*/ 155015 h 330453"/>
            <a:gd name="connsiteX6" fmla="*/ 328 w 3829960"/>
            <a:gd name="connsiteY6" fmla="*/ 26790 h 330453"/>
            <a:gd name="connsiteX0" fmla="*/ 53378 w 3829670"/>
            <a:gd name="connsiteY0" fmla="*/ 47262 h 316732"/>
            <a:gd name="connsiteX1" fmla="*/ 3490839 w 3829670"/>
            <a:gd name="connsiteY1" fmla="*/ 13069 h 316732"/>
            <a:gd name="connsiteX2" fmla="*/ 3696591 w 3829670"/>
            <a:gd name="connsiteY2" fmla="*/ 180708 h 316732"/>
            <a:gd name="connsiteX3" fmla="*/ 3490839 w 3829670"/>
            <a:gd name="connsiteY3" fmla="*/ 290061 h 316732"/>
            <a:gd name="connsiteX4" fmla="*/ 38 w 3829670"/>
            <a:gd name="connsiteY4" fmla="*/ 290061 h 316732"/>
            <a:gd name="connsiteX5" fmla="*/ 107570 w 3829670"/>
            <a:gd name="connsiteY5" fmla="*/ 141294 h 316732"/>
            <a:gd name="connsiteX6" fmla="*/ 53378 w 3829670"/>
            <a:gd name="connsiteY6" fmla="*/ 47262 h 316732"/>
            <a:gd name="connsiteX0" fmla="*/ 53378 w 3829670"/>
            <a:gd name="connsiteY0" fmla="*/ 30787 h 325901"/>
            <a:gd name="connsiteX1" fmla="*/ 3490839 w 3829670"/>
            <a:gd name="connsiteY1" fmla="*/ 22238 h 325901"/>
            <a:gd name="connsiteX2" fmla="*/ 3696591 w 3829670"/>
            <a:gd name="connsiteY2" fmla="*/ 189877 h 325901"/>
            <a:gd name="connsiteX3" fmla="*/ 3490839 w 3829670"/>
            <a:gd name="connsiteY3" fmla="*/ 299230 h 325901"/>
            <a:gd name="connsiteX4" fmla="*/ 38 w 3829670"/>
            <a:gd name="connsiteY4" fmla="*/ 299230 h 325901"/>
            <a:gd name="connsiteX5" fmla="*/ 107570 w 3829670"/>
            <a:gd name="connsiteY5" fmla="*/ 150463 h 325901"/>
            <a:gd name="connsiteX6" fmla="*/ 53378 w 3829670"/>
            <a:gd name="connsiteY6" fmla="*/ 30787 h 325901"/>
            <a:gd name="connsiteX0" fmla="*/ 335 w 3771831"/>
            <a:gd name="connsiteY0" fmla="*/ 30787 h 325901"/>
            <a:gd name="connsiteX1" fmla="*/ 3437796 w 3771831"/>
            <a:gd name="connsiteY1" fmla="*/ 22238 h 325901"/>
            <a:gd name="connsiteX2" fmla="*/ 3643548 w 3771831"/>
            <a:gd name="connsiteY2" fmla="*/ 189877 h 325901"/>
            <a:gd name="connsiteX3" fmla="*/ 3437796 w 3771831"/>
            <a:gd name="connsiteY3" fmla="*/ 299230 h 325901"/>
            <a:gd name="connsiteX4" fmla="*/ 15575 w 3771831"/>
            <a:gd name="connsiteY4" fmla="*/ 299230 h 325901"/>
            <a:gd name="connsiteX5" fmla="*/ 54527 w 3771831"/>
            <a:gd name="connsiteY5" fmla="*/ 150463 h 325901"/>
            <a:gd name="connsiteX6" fmla="*/ 335 w 3771831"/>
            <a:gd name="connsiteY6" fmla="*/ 30787 h 325901"/>
            <a:gd name="connsiteX0" fmla="*/ 226416 w 3997912"/>
            <a:gd name="connsiteY0" fmla="*/ 24176 h 308276"/>
            <a:gd name="connsiteX1" fmla="*/ 3663877 w 3997912"/>
            <a:gd name="connsiteY1" fmla="*/ 15627 h 308276"/>
            <a:gd name="connsiteX2" fmla="*/ 3869629 w 3997912"/>
            <a:gd name="connsiteY2" fmla="*/ 183266 h 308276"/>
            <a:gd name="connsiteX3" fmla="*/ 3663877 w 3997912"/>
            <a:gd name="connsiteY3" fmla="*/ 292619 h 308276"/>
            <a:gd name="connsiteX4" fmla="*/ 241656 w 3997912"/>
            <a:gd name="connsiteY4" fmla="*/ 292619 h 308276"/>
            <a:gd name="connsiteX5" fmla="*/ 318708 w 3997912"/>
            <a:gd name="connsiteY5" fmla="*/ 152401 h 308276"/>
            <a:gd name="connsiteX6" fmla="*/ 226416 w 3997912"/>
            <a:gd name="connsiteY6" fmla="*/ 24176 h 308276"/>
            <a:gd name="connsiteX0" fmla="*/ 233581 w 3989719"/>
            <a:gd name="connsiteY0" fmla="*/ 24176 h 320361"/>
            <a:gd name="connsiteX1" fmla="*/ 3671042 w 3989719"/>
            <a:gd name="connsiteY1" fmla="*/ 15627 h 320361"/>
            <a:gd name="connsiteX2" fmla="*/ 3876794 w 3989719"/>
            <a:gd name="connsiteY2" fmla="*/ 183266 h 320361"/>
            <a:gd name="connsiteX3" fmla="*/ 3671042 w 3989719"/>
            <a:gd name="connsiteY3" fmla="*/ 292619 h 320361"/>
            <a:gd name="connsiteX4" fmla="*/ 469801 w 3989719"/>
            <a:gd name="connsiteY4" fmla="*/ 309715 h 320361"/>
            <a:gd name="connsiteX5" fmla="*/ 325873 w 3989719"/>
            <a:gd name="connsiteY5" fmla="*/ 152401 h 320361"/>
            <a:gd name="connsiteX6" fmla="*/ 233581 w 3989719"/>
            <a:gd name="connsiteY6" fmla="*/ 24176 h 320361"/>
            <a:gd name="connsiteX0" fmla="*/ 331476 w 3813294"/>
            <a:gd name="connsiteY0" fmla="*/ 24176 h 320361"/>
            <a:gd name="connsiteX1" fmla="*/ 3494617 w 3813294"/>
            <a:gd name="connsiteY1" fmla="*/ 15627 h 320361"/>
            <a:gd name="connsiteX2" fmla="*/ 3700369 w 3813294"/>
            <a:gd name="connsiteY2" fmla="*/ 183266 h 320361"/>
            <a:gd name="connsiteX3" fmla="*/ 3494617 w 3813294"/>
            <a:gd name="connsiteY3" fmla="*/ 292619 h 320361"/>
            <a:gd name="connsiteX4" fmla="*/ 293376 w 3813294"/>
            <a:gd name="connsiteY4" fmla="*/ 309715 h 320361"/>
            <a:gd name="connsiteX5" fmla="*/ 149448 w 3813294"/>
            <a:gd name="connsiteY5" fmla="*/ 152401 h 320361"/>
            <a:gd name="connsiteX6" fmla="*/ 331476 w 3813294"/>
            <a:gd name="connsiteY6" fmla="*/ 24176 h 3203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813294" h="320361">
              <a:moveTo>
                <a:pt x="331476" y="24176"/>
              </a:moveTo>
              <a:cubicBezTo>
                <a:pt x="889004" y="1380"/>
                <a:pt x="2878525" y="-12313"/>
                <a:pt x="3494617" y="15627"/>
              </a:cubicBezTo>
              <a:cubicBezTo>
                <a:pt x="4054829" y="41027"/>
                <a:pt x="3657193" y="141735"/>
                <a:pt x="3700369" y="183266"/>
              </a:cubicBezTo>
              <a:cubicBezTo>
                <a:pt x="3697825" y="222257"/>
                <a:pt x="4062449" y="271544"/>
                <a:pt x="3494617" y="292619"/>
              </a:cubicBezTo>
              <a:cubicBezTo>
                <a:pt x="2926785" y="313694"/>
                <a:pt x="850904" y="333085"/>
                <a:pt x="293376" y="309715"/>
              </a:cubicBezTo>
              <a:cubicBezTo>
                <a:pt x="-264152" y="286345"/>
                <a:pt x="143098" y="199991"/>
                <a:pt x="149448" y="152401"/>
              </a:cubicBezTo>
              <a:cubicBezTo>
                <a:pt x="155798" y="104811"/>
                <a:pt x="-226052" y="46972"/>
                <a:pt x="331476" y="24176"/>
              </a:cubicBezTo>
              <a:close/>
            </a:path>
          </a:pathLst>
        </a:custGeom>
        <a:solidFill>
          <a:srgbClr val="6E1E78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P4</a:t>
          </a:r>
        </a:p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Le moment passé en gare</a:t>
          </a:r>
          <a:endParaRPr lang="fr-FR" sz="900" b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91</xdr:col>
      <xdr:colOff>0</xdr:colOff>
      <xdr:row>1</xdr:row>
      <xdr:rowOff>95250</xdr:rowOff>
    </xdr:from>
    <xdr:ext cx="1809750" cy="648000"/>
    <xdr:sp macro="" textlink="">
      <xdr:nvSpPr>
        <xdr:cNvPr id="24" name="ZoneTexte 23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38728650" y="95250"/>
          <a:ext cx="1809750" cy="648000"/>
        </a:xfrm>
        <a:custGeom>
          <a:avLst/>
          <a:gdLst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490801 w 3490801"/>
            <a:gd name="connsiteY2" fmla="*/ 276992 h 276992"/>
            <a:gd name="connsiteX3" fmla="*/ 0 w 3490801"/>
            <a:gd name="connsiteY3" fmla="*/ 276992 h 276992"/>
            <a:gd name="connsiteX4" fmla="*/ 0 w 3490801"/>
            <a:gd name="connsiteY4" fmla="*/ 0 h 276992"/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361273 w 3490801"/>
            <a:gd name="connsiteY2" fmla="*/ 152399 h 276992"/>
            <a:gd name="connsiteX3" fmla="*/ 3490801 w 3490801"/>
            <a:gd name="connsiteY3" fmla="*/ 276992 h 276992"/>
            <a:gd name="connsiteX4" fmla="*/ 0 w 3490801"/>
            <a:gd name="connsiteY4" fmla="*/ 276992 h 276992"/>
            <a:gd name="connsiteX5" fmla="*/ 0 w 3490801"/>
            <a:gd name="connsiteY5" fmla="*/ 0 h 276992"/>
            <a:gd name="connsiteX0" fmla="*/ 0 w 3702661"/>
            <a:gd name="connsiteY0" fmla="*/ 0 h 276992"/>
            <a:gd name="connsiteX1" fmla="*/ 3490801 w 3702661"/>
            <a:gd name="connsiteY1" fmla="*/ 0 h 276992"/>
            <a:gd name="connsiteX2" fmla="*/ 3361273 w 3702661"/>
            <a:gd name="connsiteY2" fmla="*/ 152399 h 276992"/>
            <a:gd name="connsiteX3" fmla="*/ 3490801 w 3702661"/>
            <a:gd name="connsiteY3" fmla="*/ 276992 h 276992"/>
            <a:gd name="connsiteX4" fmla="*/ 0 w 3702661"/>
            <a:gd name="connsiteY4" fmla="*/ 276992 h 276992"/>
            <a:gd name="connsiteX5" fmla="*/ 0 w 3702661"/>
            <a:gd name="connsiteY5" fmla="*/ 0 h 276992"/>
            <a:gd name="connsiteX0" fmla="*/ 0 w 3702661"/>
            <a:gd name="connsiteY0" fmla="*/ 0 h 309900"/>
            <a:gd name="connsiteX1" fmla="*/ 3490801 w 3702661"/>
            <a:gd name="connsiteY1" fmla="*/ 0 h 309900"/>
            <a:gd name="connsiteX2" fmla="*/ 3361273 w 3702661"/>
            <a:gd name="connsiteY2" fmla="*/ 152399 h 309900"/>
            <a:gd name="connsiteX3" fmla="*/ 3490801 w 3702661"/>
            <a:gd name="connsiteY3" fmla="*/ 276992 h 309900"/>
            <a:gd name="connsiteX4" fmla="*/ 0 w 3702661"/>
            <a:gd name="connsiteY4" fmla="*/ 276992 h 309900"/>
            <a:gd name="connsiteX5" fmla="*/ 0 w 3702661"/>
            <a:gd name="connsiteY5" fmla="*/ 0 h 309900"/>
            <a:gd name="connsiteX0" fmla="*/ 0 w 3751365"/>
            <a:gd name="connsiteY0" fmla="*/ 0 h 302558"/>
            <a:gd name="connsiteX1" fmla="*/ 3490801 w 3751365"/>
            <a:gd name="connsiteY1" fmla="*/ 0 h 302558"/>
            <a:gd name="connsiteX2" fmla="*/ 3498433 w 3751365"/>
            <a:gd name="connsiteY2" fmla="*/ 160019 h 302558"/>
            <a:gd name="connsiteX3" fmla="*/ 3490801 w 3751365"/>
            <a:gd name="connsiteY3" fmla="*/ 276992 h 302558"/>
            <a:gd name="connsiteX4" fmla="*/ 0 w 3751365"/>
            <a:gd name="connsiteY4" fmla="*/ 276992 h 302558"/>
            <a:gd name="connsiteX5" fmla="*/ 0 w 3751365"/>
            <a:gd name="connsiteY5" fmla="*/ 0 h 302558"/>
            <a:gd name="connsiteX0" fmla="*/ 0 w 3829632"/>
            <a:gd name="connsiteY0" fmla="*/ 0 h 302185"/>
            <a:gd name="connsiteX1" fmla="*/ 3490801 w 3829632"/>
            <a:gd name="connsiteY1" fmla="*/ 0 h 302185"/>
            <a:gd name="connsiteX2" fmla="*/ 3696553 w 3829632"/>
            <a:gd name="connsiteY2" fmla="*/ 167639 h 302185"/>
            <a:gd name="connsiteX3" fmla="*/ 3490801 w 3829632"/>
            <a:gd name="connsiteY3" fmla="*/ 276992 h 302185"/>
            <a:gd name="connsiteX4" fmla="*/ 0 w 3829632"/>
            <a:gd name="connsiteY4" fmla="*/ 276992 h 302185"/>
            <a:gd name="connsiteX5" fmla="*/ 0 w 3829632"/>
            <a:gd name="connsiteY5" fmla="*/ 0 h 302185"/>
            <a:gd name="connsiteX0" fmla="*/ 33 w 3829665"/>
            <a:gd name="connsiteY0" fmla="*/ 0 h 293217"/>
            <a:gd name="connsiteX1" fmla="*/ 3490834 w 3829665"/>
            <a:gd name="connsiteY1" fmla="*/ 0 h 293217"/>
            <a:gd name="connsiteX2" fmla="*/ 3696586 w 3829665"/>
            <a:gd name="connsiteY2" fmla="*/ 167639 h 293217"/>
            <a:gd name="connsiteX3" fmla="*/ 3490834 w 3829665"/>
            <a:gd name="connsiteY3" fmla="*/ 276992 h 293217"/>
            <a:gd name="connsiteX4" fmla="*/ 33 w 3829665"/>
            <a:gd name="connsiteY4" fmla="*/ 276992 h 293217"/>
            <a:gd name="connsiteX5" fmla="*/ 107565 w 3829665"/>
            <a:gd name="connsiteY5" fmla="*/ 128225 h 293217"/>
            <a:gd name="connsiteX6" fmla="*/ 33 w 3829665"/>
            <a:gd name="connsiteY6" fmla="*/ 0 h 293217"/>
            <a:gd name="connsiteX0" fmla="*/ 26 w 3829658"/>
            <a:gd name="connsiteY0" fmla="*/ 0 h 293217"/>
            <a:gd name="connsiteX1" fmla="*/ 3490827 w 3829658"/>
            <a:gd name="connsiteY1" fmla="*/ 0 h 293217"/>
            <a:gd name="connsiteX2" fmla="*/ 3696579 w 3829658"/>
            <a:gd name="connsiteY2" fmla="*/ 167639 h 293217"/>
            <a:gd name="connsiteX3" fmla="*/ 3490827 w 3829658"/>
            <a:gd name="connsiteY3" fmla="*/ 276992 h 293217"/>
            <a:gd name="connsiteX4" fmla="*/ 26 w 3829658"/>
            <a:gd name="connsiteY4" fmla="*/ 276992 h 293217"/>
            <a:gd name="connsiteX5" fmla="*/ 107558 w 3829658"/>
            <a:gd name="connsiteY5" fmla="*/ 128225 h 293217"/>
            <a:gd name="connsiteX6" fmla="*/ 26 w 3829658"/>
            <a:gd name="connsiteY6" fmla="*/ 0 h 293217"/>
            <a:gd name="connsiteX0" fmla="*/ 26 w 3829658"/>
            <a:gd name="connsiteY0" fmla="*/ 0 h 303663"/>
            <a:gd name="connsiteX1" fmla="*/ 3490827 w 3829658"/>
            <a:gd name="connsiteY1" fmla="*/ 0 h 303663"/>
            <a:gd name="connsiteX2" fmla="*/ 3696579 w 3829658"/>
            <a:gd name="connsiteY2" fmla="*/ 167639 h 303663"/>
            <a:gd name="connsiteX3" fmla="*/ 3490827 w 3829658"/>
            <a:gd name="connsiteY3" fmla="*/ 276992 h 303663"/>
            <a:gd name="connsiteX4" fmla="*/ 26 w 3829658"/>
            <a:gd name="connsiteY4" fmla="*/ 276992 h 303663"/>
            <a:gd name="connsiteX5" fmla="*/ 107558 w 3829658"/>
            <a:gd name="connsiteY5" fmla="*/ 128225 h 303663"/>
            <a:gd name="connsiteX6" fmla="*/ 26 w 3829658"/>
            <a:gd name="connsiteY6" fmla="*/ 0 h 303663"/>
            <a:gd name="connsiteX0" fmla="*/ 328 w 3829960"/>
            <a:gd name="connsiteY0" fmla="*/ 26790 h 330453"/>
            <a:gd name="connsiteX1" fmla="*/ 3491129 w 3829960"/>
            <a:gd name="connsiteY1" fmla="*/ 26790 h 330453"/>
            <a:gd name="connsiteX2" fmla="*/ 3696881 w 3829960"/>
            <a:gd name="connsiteY2" fmla="*/ 194429 h 330453"/>
            <a:gd name="connsiteX3" fmla="*/ 3491129 w 3829960"/>
            <a:gd name="connsiteY3" fmla="*/ 303782 h 330453"/>
            <a:gd name="connsiteX4" fmla="*/ 328 w 3829960"/>
            <a:gd name="connsiteY4" fmla="*/ 303782 h 330453"/>
            <a:gd name="connsiteX5" fmla="*/ 107860 w 3829960"/>
            <a:gd name="connsiteY5" fmla="*/ 155015 h 330453"/>
            <a:gd name="connsiteX6" fmla="*/ 328 w 3829960"/>
            <a:gd name="connsiteY6" fmla="*/ 26790 h 330453"/>
            <a:gd name="connsiteX0" fmla="*/ 53378 w 3829670"/>
            <a:gd name="connsiteY0" fmla="*/ 47262 h 316732"/>
            <a:gd name="connsiteX1" fmla="*/ 3490839 w 3829670"/>
            <a:gd name="connsiteY1" fmla="*/ 13069 h 316732"/>
            <a:gd name="connsiteX2" fmla="*/ 3696591 w 3829670"/>
            <a:gd name="connsiteY2" fmla="*/ 180708 h 316732"/>
            <a:gd name="connsiteX3" fmla="*/ 3490839 w 3829670"/>
            <a:gd name="connsiteY3" fmla="*/ 290061 h 316732"/>
            <a:gd name="connsiteX4" fmla="*/ 38 w 3829670"/>
            <a:gd name="connsiteY4" fmla="*/ 290061 h 316732"/>
            <a:gd name="connsiteX5" fmla="*/ 107570 w 3829670"/>
            <a:gd name="connsiteY5" fmla="*/ 141294 h 316732"/>
            <a:gd name="connsiteX6" fmla="*/ 53378 w 3829670"/>
            <a:gd name="connsiteY6" fmla="*/ 47262 h 316732"/>
            <a:gd name="connsiteX0" fmla="*/ 53378 w 3829670"/>
            <a:gd name="connsiteY0" fmla="*/ 30787 h 325901"/>
            <a:gd name="connsiteX1" fmla="*/ 3490839 w 3829670"/>
            <a:gd name="connsiteY1" fmla="*/ 22238 h 325901"/>
            <a:gd name="connsiteX2" fmla="*/ 3696591 w 3829670"/>
            <a:gd name="connsiteY2" fmla="*/ 189877 h 325901"/>
            <a:gd name="connsiteX3" fmla="*/ 3490839 w 3829670"/>
            <a:gd name="connsiteY3" fmla="*/ 299230 h 325901"/>
            <a:gd name="connsiteX4" fmla="*/ 38 w 3829670"/>
            <a:gd name="connsiteY4" fmla="*/ 299230 h 325901"/>
            <a:gd name="connsiteX5" fmla="*/ 107570 w 3829670"/>
            <a:gd name="connsiteY5" fmla="*/ 150463 h 325901"/>
            <a:gd name="connsiteX6" fmla="*/ 53378 w 3829670"/>
            <a:gd name="connsiteY6" fmla="*/ 30787 h 325901"/>
            <a:gd name="connsiteX0" fmla="*/ 335 w 3771831"/>
            <a:gd name="connsiteY0" fmla="*/ 30787 h 325901"/>
            <a:gd name="connsiteX1" fmla="*/ 3437796 w 3771831"/>
            <a:gd name="connsiteY1" fmla="*/ 22238 h 325901"/>
            <a:gd name="connsiteX2" fmla="*/ 3643548 w 3771831"/>
            <a:gd name="connsiteY2" fmla="*/ 189877 h 325901"/>
            <a:gd name="connsiteX3" fmla="*/ 3437796 w 3771831"/>
            <a:gd name="connsiteY3" fmla="*/ 299230 h 325901"/>
            <a:gd name="connsiteX4" fmla="*/ 15575 w 3771831"/>
            <a:gd name="connsiteY4" fmla="*/ 299230 h 325901"/>
            <a:gd name="connsiteX5" fmla="*/ 54527 w 3771831"/>
            <a:gd name="connsiteY5" fmla="*/ 150463 h 325901"/>
            <a:gd name="connsiteX6" fmla="*/ 335 w 3771831"/>
            <a:gd name="connsiteY6" fmla="*/ 30787 h 325901"/>
            <a:gd name="connsiteX0" fmla="*/ 226416 w 3997912"/>
            <a:gd name="connsiteY0" fmla="*/ 24176 h 308276"/>
            <a:gd name="connsiteX1" fmla="*/ 3663877 w 3997912"/>
            <a:gd name="connsiteY1" fmla="*/ 15627 h 308276"/>
            <a:gd name="connsiteX2" fmla="*/ 3869629 w 3997912"/>
            <a:gd name="connsiteY2" fmla="*/ 183266 h 308276"/>
            <a:gd name="connsiteX3" fmla="*/ 3663877 w 3997912"/>
            <a:gd name="connsiteY3" fmla="*/ 292619 h 308276"/>
            <a:gd name="connsiteX4" fmla="*/ 241656 w 3997912"/>
            <a:gd name="connsiteY4" fmla="*/ 292619 h 308276"/>
            <a:gd name="connsiteX5" fmla="*/ 318708 w 3997912"/>
            <a:gd name="connsiteY5" fmla="*/ 152401 h 308276"/>
            <a:gd name="connsiteX6" fmla="*/ 226416 w 3997912"/>
            <a:gd name="connsiteY6" fmla="*/ 24176 h 308276"/>
            <a:gd name="connsiteX0" fmla="*/ 233581 w 3989719"/>
            <a:gd name="connsiteY0" fmla="*/ 24176 h 320361"/>
            <a:gd name="connsiteX1" fmla="*/ 3671042 w 3989719"/>
            <a:gd name="connsiteY1" fmla="*/ 15627 h 320361"/>
            <a:gd name="connsiteX2" fmla="*/ 3876794 w 3989719"/>
            <a:gd name="connsiteY2" fmla="*/ 183266 h 320361"/>
            <a:gd name="connsiteX3" fmla="*/ 3671042 w 3989719"/>
            <a:gd name="connsiteY3" fmla="*/ 292619 h 320361"/>
            <a:gd name="connsiteX4" fmla="*/ 469801 w 3989719"/>
            <a:gd name="connsiteY4" fmla="*/ 309715 h 320361"/>
            <a:gd name="connsiteX5" fmla="*/ 325873 w 3989719"/>
            <a:gd name="connsiteY5" fmla="*/ 152401 h 320361"/>
            <a:gd name="connsiteX6" fmla="*/ 233581 w 3989719"/>
            <a:gd name="connsiteY6" fmla="*/ 24176 h 320361"/>
            <a:gd name="connsiteX0" fmla="*/ 331476 w 3813294"/>
            <a:gd name="connsiteY0" fmla="*/ 24176 h 320361"/>
            <a:gd name="connsiteX1" fmla="*/ 3494617 w 3813294"/>
            <a:gd name="connsiteY1" fmla="*/ 15627 h 320361"/>
            <a:gd name="connsiteX2" fmla="*/ 3700369 w 3813294"/>
            <a:gd name="connsiteY2" fmla="*/ 183266 h 320361"/>
            <a:gd name="connsiteX3" fmla="*/ 3494617 w 3813294"/>
            <a:gd name="connsiteY3" fmla="*/ 292619 h 320361"/>
            <a:gd name="connsiteX4" fmla="*/ 293376 w 3813294"/>
            <a:gd name="connsiteY4" fmla="*/ 309715 h 320361"/>
            <a:gd name="connsiteX5" fmla="*/ 149448 w 3813294"/>
            <a:gd name="connsiteY5" fmla="*/ 152401 h 320361"/>
            <a:gd name="connsiteX6" fmla="*/ 331476 w 3813294"/>
            <a:gd name="connsiteY6" fmla="*/ 24176 h 3203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813294" h="320361">
              <a:moveTo>
                <a:pt x="331476" y="24176"/>
              </a:moveTo>
              <a:cubicBezTo>
                <a:pt x="889004" y="1380"/>
                <a:pt x="2878525" y="-12313"/>
                <a:pt x="3494617" y="15627"/>
              </a:cubicBezTo>
              <a:cubicBezTo>
                <a:pt x="4054829" y="41027"/>
                <a:pt x="3657193" y="141735"/>
                <a:pt x="3700369" y="183266"/>
              </a:cubicBezTo>
              <a:cubicBezTo>
                <a:pt x="3697825" y="222257"/>
                <a:pt x="4062449" y="271544"/>
                <a:pt x="3494617" y="292619"/>
              </a:cubicBezTo>
              <a:cubicBezTo>
                <a:pt x="2926785" y="313694"/>
                <a:pt x="850904" y="333085"/>
                <a:pt x="293376" y="309715"/>
              </a:cubicBezTo>
              <a:cubicBezTo>
                <a:pt x="-264152" y="286345"/>
                <a:pt x="143098" y="199991"/>
                <a:pt x="149448" y="152401"/>
              </a:cubicBezTo>
              <a:cubicBezTo>
                <a:pt x="155798" y="104811"/>
                <a:pt x="-226052" y="46972"/>
                <a:pt x="331476" y="24176"/>
              </a:cubicBezTo>
              <a:close/>
            </a:path>
          </a:pathLst>
        </a:custGeom>
        <a:solidFill>
          <a:srgbClr val="FFB61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P5</a:t>
          </a:r>
        </a:p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Les</a:t>
          </a:r>
          <a:r>
            <a:rPr lang="fr-FR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services et commerces dans la gare (utilisateurs)</a:t>
          </a:r>
          <a:endParaRPr lang="fr-FR" sz="900" b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56</xdr:col>
      <xdr:colOff>0</xdr:colOff>
      <xdr:row>1</xdr:row>
      <xdr:rowOff>95250</xdr:rowOff>
    </xdr:from>
    <xdr:ext cx="1781175" cy="648000"/>
    <xdr:sp macro="" textlink="">
      <xdr:nvSpPr>
        <xdr:cNvPr id="26" name="ZoneTexte 25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30565725" y="3352800"/>
          <a:ext cx="1781175" cy="648000"/>
        </a:xfrm>
        <a:custGeom>
          <a:avLst/>
          <a:gdLst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490801 w 3490801"/>
            <a:gd name="connsiteY2" fmla="*/ 276992 h 276992"/>
            <a:gd name="connsiteX3" fmla="*/ 0 w 3490801"/>
            <a:gd name="connsiteY3" fmla="*/ 276992 h 276992"/>
            <a:gd name="connsiteX4" fmla="*/ 0 w 3490801"/>
            <a:gd name="connsiteY4" fmla="*/ 0 h 276992"/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361273 w 3490801"/>
            <a:gd name="connsiteY2" fmla="*/ 152399 h 276992"/>
            <a:gd name="connsiteX3" fmla="*/ 3490801 w 3490801"/>
            <a:gd name="connsiteY3" fmla="*/ 276992 h 276992"/>
            <a:gd name="connsiteX4" fmla="*/ 0 w 3490801"/>
            <a:gd name="connsiteY4" fmla="*/ 276992 h 276992"/>
            <a:gd name="connsiteX5" fmla="*/ 0 w 3490801"/>
            <a:gd name="connsiteY5" fmla="*/ 0 h 276992"/>
            <a:gd name="connsiteX0" fmla="*/ 0 w 3702661"/>
            <a:gd name="connsiteY0" fmla="*/ 0 h 276992"/>
            <a:gd name="connsiteX1" fmla="*/ 3490801 w 3702661"/>
            <a:gd name="connsiteY1" fmla="*/ 0 h 276992"/>
            <a:gd name="connsiteX2" fmla="*/ 3361273 w 3702661"/>
            <a:gd name="connsiteY2" fmla="*/ 152399 h 276992"/>
            <a:gd name="connsiteX3" fmla="*/ 3490801 w 3702661"/>
            <a:gd name="connsiteY3" fmla="*/ 276992 h 276992"/>
            <a:gd name="connsiteX4" fmla="*/ 0 w 3702661"/>
            <a:gd name="connsiteY4" fmla="*/ 276992 h 276992"/>
            <a:gd name="connsiteX5" fmla="*/ 0 w 3702661"/>
            <a:gd name="connsiteY5" fmla="*/ 0 h 276992"/>
            <a:gd name="connsiteX0" fmla="*/ 0 w 3702661"/>
            <a:gd name="connsiteY0" fmla="*/ 0 h 309900"/>
            <a:gd name="connsiteX1" fmla="*/ 3490801 w 3702661"/>
            <a:gd name="connsiteY1" fmla="*/ 0 h 309900"/>
            <a:gd name="connsiteX2" fmla="*/ 3361273 w 3702661"/>
            <a:gd name="connsiteY2" fmla="*/ 152399 h 309900"/>
            <a:gd name="connsiteX3" fmla="*/ 3490801 w 3702661"/>
            <a:gd name="connsiteY3" fmla="*/ 276992 h 309900"/>
            <a:gd name="connsiteX4" fmla="*/ 0 w 3702661"/>
            <a:gd name="connsiteY4" fmla="*/ 276992 h 309900"/>
            <a:gd name="connsiteX5" fmla="*/ 0 w 3702661"/>
            <a:gd name="connsiteY5" fmla="*/ 0 h 309900"/>
            <a:gd name="connsiteX0" fmla="*/ 0 w 3751365"/>
            <a:gd name="connsiteY0" fmla="*/ 0 h 302558"/>
            <a:gd name="connsiteX1" fmla="*/ 3490801 w 3751365"/>
            <a:gd name="connsiteY1" fmla="*/ 0 h 302558"/>
            <a:gd name="connsiteX2" fmla="*/ 3498433 w 3751365"/>
            <a:gd name="connsiteY2" fmla="*/ 160019 h 302558"/>
            <a:gd name="connsiteX3" fmla="*/ 3490801 w 3751365"/>
            <a:gd name="connsiteY3" fmla="*/ 276992 h 302558"/>
            <a:gd name="connsiteX4" fmla="*/ 0 w 3751365"/>
            <a:gd name="connsiteY4" fmla="*/ 276992 h 302558"/>
            <a:gd name="connsiteX5" fmla="*/ 0 w 3751365"/>
            <a:gd name="connsiteY5" fmla="*/ 0 h 302558"/>
            <a:gd name="connsiteX0" fmla="*/ 0 w 3829632"/>
            <a:gd name="connsiteY0" fmla="*/ 0 h 302185"/>
            <a:gd name="connsiteX1" fmla="*/ 3490801 w 3829632"/>
            <a:gd name="connsiteY1" fmla="*/ 0 h 302185"/>
            <a:gd name="connsiteX2" fmla="*/ 3696553 w 3829632"/>
            <a:gd name="connsiteY2" fmla="*/ 167639 h 302185"/>
            <a:gd name="connsiteX3" fmla="*/ 3490801 w 3829632"/>
            <a:gd name="connsiteY3" fmla="*/ 276992 h 302185"/>
            <a:gd name="connsiteX4" fmla="*/ 0 w 3829632"/>
            <a:gd name="connsiteY4" fmla="*/ 276992 h 302185"/>
            <a:gd name="connsiteX5" fmla="*/ 0 w 3829632"/>
            <a:gd name="connsiteY5" fmla="*/ 0 h 302185"/>
            <a:gd name="connsiteX0" fmla="*/ 33 w 3829665"/>
            <a:gd name="connsiteY0" fmla="*/ 0 h 293217"/>
            <a:gd name="connsiteX1" fmla="*/ 3490834 w 3829665"/>
            <a:gd name="connsiteY1" fmla="*/ 0 h 293217"/>
            <a:gd name="connsiteX2" fmla="*/ 3696586 w 3829665"/>
            <a:gd name="connsiteY2" fmla="*/ 167639 h 293217"/>
            <a:gd name="connsiteX3" fmla="*/ 3490834 w 3829665"/>
            <a:gd name="connsiteY3" fmla="*/ 276992 h 293217"/>
            <a:gd name="connsiteX4" fmla="*/ 33 w 3829665"/>
            <a:gd name="connsiteY4" fmla="*/ 276992 h 293217"/>
            <a:gd name="connsiteX5" fmla="*/ 107565 w 3829665"/>
            <a:gd name="connsiteY5" fmla="*/ 128225 h 293217"/>
            <a:gd name="connsiteX6" fmla="*/ 33 w 3829665"/>
            <a:gd name="connsiteY6" fmla="*/ 0 h 293217"/>
            <a:gd name="connsiteX0" fmla="*/ 26 w 3829658"/>
            <a:gd name="connsiteY0" fmla="*/ 0 h 293217"/>
            <a:gd name="connsiteX1" fmla="*/ 3490827 w 3829658"/>
            <a:gd name="connsiteY1" fmla="*/ 0 h 293217"/>
            <a:gd name="connsiteX2" fmla="*/ 3696579 w 3829658"/>
            <a:gd name="connsiteY2" fmla="*/ 167639 h 293217"/>
            <a:gd name="connsiteX3" fmla="*/ 3490827 w 3829658"/>
            <a:gd name="connsiteY3" fmla="*/ 276992 h 293217"/>
            <a:gd name="connsiteX4" fmla="*/ 26 w 3829658"/>
            <a:gd name="connsiteY4" fmla="*/ 276992 h 293217"/>
            <a:gd name="connsiteX5" fmla="*/ 107558 w 3829658"/>
            <a:gd name="connsiteY5" fmla="*/ 128225 h 293217"/>
            <a:gd name="connsiteX6" fmla="*/ 26 w 3829658"/>
            <a:gd name="connsiteY6" fmla="*/ 0 h 293217"/>
            <a:gd name="connsiteX0" fmla="*/ 26 w 3829658"/>
            <a:gd name="connsiteY0" fmla="*/ 0 h 303663"/>
            <a:gd name="connsiteX1" fmla="*/ 3490827 w 3829658"/>
            <a:gd name="connsiteY1" fmla="*/ 0 h 303663"/>
            <a:gd name="connsiteX2" fmla="*/ 3696579 w 3829658"/>
            <a:gd name="connsiteY2" fmla="*/ 167639 h 303663"/>
            <a:gd name="connsiteX3" fmla="*/ 3490827 w 3829658"/>
            <a:gd name="connsiteY3" fmla="*/ 276992 h 303663"/>
            <a:gd name="connsiteX4" fmla="*/ 26 w 3829658"/>
            <a:gd name="connsiteY4" fmla="*/ 276992 h 303663"/>
            <a:gd name="connsiteX5" fmla="*/ 107558 w 3829658"/>
            <a:gd name="connsiteY5" fmla="*/ 128225 h 303663"/>
            <a:gd name="connsiteX6" fmla="*/ 26 w 3829658"/>
            <a:gd name="connsiteY6" fmla="*/ 0 h 303663"/>
            <a:gd name="connsiteX0" fmla="*/ 328 w 3829960"/>
            <a:gd name="connsiteY0" fmla="*/ 26790 h 330453"/>
            <a:gd name="connsiteX1" fmla="*/ 3491129 w 3829960"/>
            <a:gd name="connsiteY1" fmla="*/ 26790 h 330453"/>
            <a:gd name="connsiteX2" fmla="*/ 3696881 w 3829960"/>
            <a:gd name="connsiteY2" fmla="*/ 194429 h 330453"/>
            <a:gd name="connsiteX3" fmla="*/ 3491129 w 3829960"/>
            <a:gd name="connsiteY3" fmla="*/ 303782 h 330453"/>
            <a:gd name="connsiteX4" fmla="*/ 328 w 3829960"/>
            <a:gd name="connsiteY4" fmla="*/ 303782 h 330453"/>
            <a:gd name="connsiteX5" fmla="*/ 107860 w 3829960"/>
            <a:gd name="connsiteY5" fmla="*/ 155015 h 330453"/>
            <a:gd name="connsiteX6" fmla="*/ 328 w 3829960"/>
            <a:gd name="connsiteY6" fmla="*/ 26790 h 330453"/>
            <a:gd name="connsiteX0" fmla="*/ 53378 w 3829670"/>
            <a:gd name="connsiteY0" fmla="*/ 47262 h 316732"/>
            <a:gd name="connsiteX1" fmla="*/ 3490839 w 3829670"/>
            <a:gd name="connsiteY1" fmla="*/ 13069 h 316732"/>
            <a:gd name="connsiteX2" fmla="*/ 3696591 w 3829670"/>
            <a:gd name="connsiteY2" fmla="*/ 180708 h 316732"/>
            <a:gd name="connsiteX3" fmla="*/ 3490839 w 3829670"/>
            <a:gd name="connsiteY3" fmla="*/ 290061 h 316732"/>
            <a:gd name="connsiteX4" fmla="*/ 38 w 3829670"/>
            <a:gd name="connsiteY4" fmla="*/ 290061 h 316732"/>
            <a:gd name="connsiteX5" fmla="*/ 107570 w 3829670"/>
            <a:gd name="connsiteY5" fmla="*/ 141294 h 316732"/>
            <a:gd name="connsiteX6" fmla="*/ 53378 w 3829670"/>
            <a:gd name="connsiteY6" fmla="*/ 47262 h 316732"/>
            <a:gd name="connsiteX0" fmla="*/ 53378 w 3829670"/>
            <a:gd name="connsiteY0" fmla="*/ 30787 h 325901"/>
            <a:gd name="connsiteX1" fmla="*/ 3490839 w 3829670"/>
            <a:gd name="connsiteY1" fmla="*/ 22238 h 325901"/>
            <a:gd name="connsiteX2" fmla="*/ 3696591 w 3829670"/>
            <a:gd name="connsiteY2" fmla="*/ 189877 h 325901"/>
            <a:gd name="connsiteX3" fmla="*/ 3490839 w 3829670"/>
            <a:gd name="connsiteY3" fmla="*/ 299230 h 325901"/>
            <a:gd name="connsiteX4" fmla="*/ 38 w 3829670"/>
            <a:gd name="connsiteY4" fmla="*/ 299230 h 325901"/>
            <a:gd name="connsiteX5" fmla="*/ 107570 w 3829670"/>
            <a:gd name="connsiteY5" fmla="*/ 150463 h 325901"/>
            <a:gd name="connsiteX6" fmla="*/ 53378 w 3829670"/>
            <a:gd name="connsiteY6" fmla="*/ 30787 h 325901"/>
            <a:gd name="connsiteX0" fmla="*/ 335 w 3771831"/>
            <a:gd name="connsiteY0" fmla="*/ 30787 h 325901"/>
            <a:gd name="connsiteX1" fmla="*/ 3437796 w 3771831"/>
            <a:gd name="connsiteY1" fmla="*/ 22238 h 325901"/>
            <a:gd name="connsiteX2" fmla="*/ 3643548 w 3771831"/>
            <a:gd name="connsiteY2" fmla="*/ 189877 h 325901"/>
            <a:gd name="connsiteX3" fmla="*/ 3437796 w 3771831"/>
            <a:gd name="connsiteY3" fmla="*/ 299230 h 325901"/>
            <a:gd name="connsiteX4" fmla="*/ 15575 w 3771831"/>
            <a:gd name="connsiteY4" fmla="*/ 299230 h 325901"/>
            <a:gd name="connsiteX5" fmla="*/ 54527 w 3771831"/>
            <a:gd name="connsiteY5" fmla="*/ 150463 h 325901"/>
            <a:gd name="connsiteX6" fmla="*/ 335 w 3771831"/>
            <a:gd name="connsiteY6" fmla="*/ 30787 h 325901"/>
            <a:gd name="connsiteX0" fmla="*/ 226416 w 3997912"/>
            <a:gd name="connsiteY0" fmla="*/ 24176 h 308276"/>
            <a:gd name="connsiteX1" fmla="*/ 3663877 w 3997912"/>
            <a:gd name="connsiteY1" fmla="*/ 15627 h 308276"/>
            <a:gd name="connsiteX2" fmla="*/ 3869629 w 3997912"/>
            <a:gd name="connsiteY2" fmla="*/ 183266 h 308276"/>
            <a:gd name="connsiteX3" fmla="*/ 3663877 w 3997912"/>
            <a:gd name="connsiteY3" fmla="*/ 292619 h 308276"/>
            <a:gd name="connsiteX4" fmla="*/ 241656 w 3997912"/>
            <a:gd name="connsiteY4" fmla="*/ 292619 h 308276"/>
            <a:gd name="connsiteX5" fmla="*/ 318708 w 3997912"/>
            <a:gd name="connsiteY5" fmla="*/ 152401 h 308276"/>
            <a:gd name="connsiteX6" fmla="*/ 226416 w 3997912"/>
            <a:gd name="connsiteY6" fmla="*/ 24176 h 308276"/>
            <a:gd name="connsiteX0" fmla="*/ 233581 w 3989719"/>
            <a:gd name="connsiteY0" fmla="*/ 24176 h 320361"/>
            <a:gd name="connsiteX1" fmla="*/ 3671042 w 3989719"/>
            <a:gd name="connsiteY1" fmla="*/ 15627 h 320361"/>
            <a:gd name="connsiteX2" fmla="*/ 3876794 w 3989719"/>
            <a:gd name="connsiteY2" fmla="*/ 183266 h 320361"/>
            <a:gd name="connsiteX3" fmla="*/ 3671042 w 3989719"/>
            <a:gd name="connsiteY3" fmla="*/ 292619 h 320361"/>
            <a:gd name="connsiteX4" fmla="*/ 469801 w 3989719"/>
            <a:gd name="connsiteY4" fmla="*/ 309715 h 320361"/>
            <a:gd name="connsiteX5" fmla="*/ 325873 w 3989719"/>
            <a:gd name="connsiteY5" fmla="*/ 152401 h 320361"/>
            <a:gd name="connsiteX6" fmla="*/ 233581 w 3989719"/>
            <a:gd name="connsiteY6" fmla="*/ 24176 h 320361"/>
            <a:gd name="connsiteX0" fmla="*/ 331476 w 3813294"/>
            <a:gd name="connsiteY0" fmla="*/ 24176 h 320361"/>
            <a:gd name="connsiteX1" fmla="*/ 3494617 w 3813294"/>
            <a:gd name="connsiteY1" fmla="*/ 15627 h 320361"/>
            <a:gd name="connsiteX2" fmla="*/ 3700369 w 3813294"/>
            <a:gd name="connsiteY2" fmla="*/ 183266 h 320361"/>
            <a:gd name="connsiteX3" fmla="*/ 3494617 w 3813294"/>
            <a:gd name="connsiteY3" fmla="*/ 292619 h 320361"/>
            <a:gd name="connsiteX4" fmla="*/ 293376 w 3813294"/>
            <a:gd name="connsiteY4" fmla="*/ 309715 h 320361"/>
            <a:gd name="connsiteX5" fmla="*/ 149448 w 3813294"/>
            <a:gd name="connsiteY5" fmla="*/ 152401 h 320361"/>
            <a:gd name="connsiteX6" fmla="*/ 331476 w 3813294"/>
            <a:gd name="connsiteY6" fmla="*/ 24176 h 3203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813294" h="320361">
              <a:moveTo>
                <a:pt x="331476" y="24176"/>
              </a:moveTo>
              <a:cubicBezTo>
                <a:pt x="889004" y="1380"/>
                <a:pt x="2878525" y="-12313"/>
                <a:pt x="3494617" y="15627"/>
              </a:cubicBezTo>
              <a:cubicBezTo>
                <a:pt x="4054829" y="41027"/>
                <a:pt x="3657193" y="141735"/>
                <a:pt x="3700369" y="183266"/>
              </a:cubicBezTo>
              <a:cubicBezTo>
                <a:pt x="3697825" y="222257"/>
                <a:pt x="4062449" y="271544"/>
                <a:pt x="3494617" y="292619"/>
              </a:cubicBezTo>
              <a:cubicBezTo>
                <a:pt x="2926785" y="313694"/>
                <a:pt x="850904" y="333085"/>
                <a:pt x="293376" y="309715"/>
              </a:cubicBezTo>
              <a:cubicBezTo>
                <a:pt x="-264152" y="286345"/>
                <a:pt x="143098" y="199991"/>
                <a:pt x="149448" y="152401"/>
              </a:cubicBezTo>
              <a:cubicBezTo>
                <a:pt x="155798" y="104811"/>
                <a:pt x="-226052" y="46972"/>
                <a:pt x="331476" y="24176"/>
              </a:cubicBezTo>
              <a:close/>
            </a:path>
          </a:pathLst>
        </a:custGeom>
        <a:solidFill>
          <a:srgbClr val="009AA6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Satisfaction globale </a:t>
          </a:r>
          <a:r>
            <a:rPr lang="fr-FR" sz="9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[note]</a:t>
          </a:r>
        </a:p>
      </xdr:txBody>
    </xdr:sp>
    <xdr:clientData/>
  </xdr:oneCellAnchor>
  <xdr:twoCellAnchor>
    <xdr:from>
      <xdr:col>56</xdr:col>
      <xdr:colOff>0</xdr:colOff>
      <xdr:row>1</xdr:row>
      <xdr:rowOff>80094</xdr:rowOff>
    </xdr:from>
    <xdr:to>
      <xdr:col>56</xdr:col>
      <xdr:colOff>0</xdr:colOff>
      <xdr:row>2</xdr:row>
      <xdr:rowOff>119103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/>
      </xdr:nvSpPr>
      <xdr:spPr>
        <a:xfrm rot="20799574">
          <a:off x="25102712" y="80094"/>
          <a:ext cx="721085" cy="229509"/>
        </a:xfrm>
        <a:prstGeom prst="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000" b="1">
              <a:solidFill>
                <a:schemeClr val="bg1"/>
              </a:solidFill>
              <a:latin typeface="Century Gothic" panose="020B0502020202020204" pitchFamily="34" charset="0"/>
            </a:rPr>
            <a:t>SORTANTS</a:t>
          </a:r>
        </a:p>
      </xdr:txBody>
    </xdr:sp>
    <xdr:clientData/>
  </xdr:twoCellAnchor>
  <xdr:twoCellAnchor>
    <xdr:from>
      <xdr:col>66</xdr:col>
      <xdr:colOff>0</xdr:colOff>
      <xdr:row>1</xdr:row>
      <xdr:rowOff>0</xdr:rowOff>
    </xdr:from>
    <xdr:to>
      <xdr:col>66</xdr:col>
      <xdr:colOff>0</xdr:colOff>
      <xdr:row>2</xdr:row>
      <xdr:rowOff>14328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/>
      </xdr:nvSpPr>
      <xdr:spPr>
        <a:xfrm rot="20799574">
          <a:off x="32408387" y="3232869"/>
          <a:ext cx="721085" cy="277134"/>
        </a:xfrm>
        <a:prstGeom prst="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000" b="1">
              <a:solidFill>
                <a:schemeClr val="bg1"/>
              </a:solidFill>
              <a:latin typeface="Century Gothic" panose="020B0502020202020204" pitchFamily="34" charset="0"/>
            </a:rPr>
            <a:t>SORTANTS</a:t>
          </a:r>
        </a:p>
      </xdr:txBody>
    </xdr:sp>
    <xdr:clientData/>
  </xdr:twoCellAnchor>
  <xdr:twoCellAnchor>
    <xdr:from>
      <xdr:col>66</xdr:col>
      <xdr:colOff>11481</xdr:colOff>
      <xdr:row>1</xdr:row>
      <xdr:rowOff>0</xdr:rowOff>
    </xdr:from>
    <xdr:to>
      <xdr:col>67</xdr:col>
      <xdr:colOff>313466</xdr:colOff>
      <xdr:row>2</xdr:row>
      <xdr:rowOff>14328</xdr:rowOff>
    </xdr:to>
    <xdr:sp macro="" textlink="">
      <xdr:nvSpPr>
        <xdr:cNvPr id="30" name="Rectangle 29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/>
      </xdr:nvSpPr>
      <xdr:spPr>
        <a:xfrm rot="20799574">
          <a:off x="34234806" y="3232869"/>
          <a:ext cx="721085" cy="277134"/>
        </a:xfrm>
        <a:prstGeom prst="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SORTANTS</a:t>
          </a:r>
          <a:endParaRPr lang="fr-FR" sz="10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71</xdr:col>
      <xdr:colOff>9100</xdr:colOff>
      <xdr:row>1</xdr:row>
      <xdr:rowOff>0</xdr:rowOff>
    </xdr:from>
    <xdr:to>
      <xdr:col>72</xdr:col>
      <xdr:colOff>311085</xdr:colOff>
      <xdr:row>2</xdr:row>
      <xdr:rowOff>14328</xdr:rowOff>
    </xdr:to>
    <xdr:sp macro="" textlink="">
      <xdr:nvSpPr>
        <xdr:cNvPr id="31" name="Rectangle 30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/>
      </xdr:nvSpPr>
      <xdr:spPr>
        <a:xfrm rot="20799574">
          <a:off x="36061225" y="3232869"/>
          <a:ext cx="721085" cy="277134"/>
        </a:xfrm>
        <a:prstGeom prst="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SORTANTS</a:t>
          </a:r>
          <a:endParaRPr lang="fr-FR" sz="10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76</xdr:col>
      <xdr:colOff>6719</xdr:colOff>
      <xdr:row>1</xdr:row>
      <xdr:rowOff>0</xdr:rowOff>
    </xdr:from>
    <xdr:to>
      <xdr:col>77</xdr:col>
      <xdr:colOff>308704</xdr:colOff>
      <xdr:row>2</xdr:row>
      <xdr:rowOff>14328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/>
      </xdr:nvSpPr>
      <xdr:spPr>
        <a:xfrm rot="20799574">
          <a:off x="37887644" y="3232869"/>
          <a:ext cx="721085" cy="277134"/>
        </a:xfrm>
        <a:prstGeom prst="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SORTANTS</a:t>
          </a:r>
          <a:endParaRPr lang="fr-FR" sz="10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91</xdr:col>
      <xdr:colOff>4337</xdr:colOff>
      <xdr:row>1</xdr:row>
      <xdr:rowOff>0</xdr:rowOff>
    </xdr:from>
    <xdr:to>
      <xdr:col>92</xdr:col>
      <xdr:colOff>306322</xdr:colOff>
      <xdr:row>2</xdr:row>
      <xdr:rowOff>14328</xdr:rowOff>
    </xdr:to>
    <xdr:sp macro="" textlink="">
      <xdr:nvSpPr>
        <xdr:cNvPr id="33" name="Rectangle 32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/>
      </xdr:nvSpPr>
      <xdr:spPr>
        <a:xfrm rot="20799574">
          <a:off x="43371662" y="3232869"/>
          <a:ext cx="721085" cy="277134"/>
        </a:xfrm>
        <a:prstGeom prst="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SORTANTS</a:t>
          </a:r>
          <a:endParaRPr lang="fr-FR" sz="10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40</xdr:col>
      <xdr:colOff>0</xdr:colOff>
      <xdr:row>1</xdr:row>
      <xdr:rowOff>95250</xdr:rowOff>
    </xdr:from>
    <xdr:ext cx="1809750" cy="648000"/>
    <xdr:sp macro="" textlink="">
      <xdr:nvSpPr>
        <xdr:cNvPr id="34" name="ZoneTexte 33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19364325" y="95250"/>
          <a:ext cx="1809750" cy="648000"/>
        </a:xfrm>
        <a:custGeom>
          <a:avLst/>
          <a:gdLst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490801 w 3490801"/>
            <a:gd name="connsiteY2" fmla="*/ 276992 h 276992"/>
            <a:gd name="connsiteX3" fmla="*/ 0 w 3490801"/>
            <a:gd name="connsiteY3" fmla="*/ 276992 h 276992"/>
            <a:gd name="connsiteX4" fmla="*/ 0 w 3490801"/>
            <a:gd name="connsiteY4" fmla="*/ 0 h 276992"/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361273 w 3490801"/>
            <a:gd name="connsiteY2" fmla="*/ 152399 h 276992"/>
            <a:gd name="connsiteX3" fmla="*/ 3490801 w 3490801"/>
            <a:gd name="connsiteY3" fmla="*/ 276992 h 276992"/>
            <a:gd name="connsiteX4" fmla="*/ 0 w 3490801"/>
            <a:gd name="connsiteY4" fmla="*/ 276992 h 276992"/>
            <a:gd name="connsiteX5" fmla="*/ 0 w 3490801"/>
            <a:gd name="connsiteY5" fmla="*/ 0 h 276992"/>
            <a:gd name="connsiteX0" fmla="*/ 0 w 3702661"/>
            <a:gd name="connsiteY0" fmla="*/ 0 h 276992"/>
            <a:gd name="connsiteX1" fmla="*/ 3490801 w 3702661"/>
            <a:gd name="connsiteY1" fmla="*/ 0 h 276992"/>
            <a:gd name="connsiteX2" fmla="*/ 3361273 w 3702661"/>
            <a:gd name="connsiteY2" fmla="*/ 152399 h 276992"/>
            <a:gd name="connsiteX3" fmla="*/ 3490801 w 3702661"/>
            <a:gd name="connsiteY3" fmla="*/ 276992 h 276992"/>
            <a:gd name="connsiteX4" fmla="*/ 0 w 3702661"/>
            <a:gd name="connsiteY4" fmla="*/ 276992 h 276992"/>
            <a:gd name="connsiteX5" fmla="*/ 0 w 3702661"/>
            <a:gd name="connsiteY5" fmla="*/ 0 h 276992"/>
            <a:gd name="connsiteX0" fmla="*/ 0 w 3702661"/>
            <a:gd name="connsiteY0" fmla="*/ 0 h 309900"/>
            <a:gd name="connsiteX1" fmla="*/ 3490801 w 3702661"/>
            <a:gd name="connsiteY1" fmla="*/ 0 h 309900"/>
            <a:gd name="connsiteX2" fmla="*/ 3361273 w 3702661"/>
            <a:gd name="connsiteY2" fmla="*/ 152399 h 309900"/>
            <a:gd name="connsiteX3" fmla="*/ 3490801 w 3702661"/>
            <a:gd name="connsiteY3" fmla="*/ 276992 h 309900"/>
            <a:gd name="connsiteX4" fmla="*/ 0 w 3702661"/>
            <a:gd name="connsiteY4" fmla="*/ 276992 h 309900"/>
            <a:gd name="connsiteX5" fmla="*/ 0 w 3702661"/>
            <a:gd name="connsiteY5" fmla="*/ 0 h 309900"/>
            <a:gd name="connsiteX0" fmla="*/ 0 w 3751365"/>
            <a:gd name="connsiteY0" fmla="*/ 0 h 302558"/>
            <a:gd name="connsiteX1" fmla="*/ 3490801 w 3751365"/>
            <a:gd name="connsiteY1" fmla="*/ 0 h 302558"/>
            <a:gd name="connsiteX2" fmla="*/ 3498433 w 3751365"/>
            <a:gd name="connsiteY2" fmla="*/ 160019 h 302558"/>
            <a:gd name="connsiteX3" fmla="*/ 3490801 w 3751365"/>
            <a:gd name="connsiteY3" fmla="*/ 276992 h 302558"/>
            <a:gd name="connsiteX4" fmla="*/ 0 w 3751365"/>
            <a:gd name="connsiteY4" fmla="*/ 276992 h 302558"/>
            <a:gd name="connsiteX5" fmla="*/ 0 w 3751365"/>
            <a:gd name="connsiteY5" fmla="*/ 0 h 302558"/>
            <a:gd name="connsiteX0" fmla="*/ 0 w 3829632"/>
            <a:gd name="connsiteY0" fmla="*/ 0 h 302185"/>
            <a:gd name="connsiteX1" fmla="*/ 3490801 w 3829632"/>
            <a:gd name="connsiteY1" fmla="*/ 0 h 302185"/>
            <a:gd name="connsiteX2" fmla="*/ 3696553 w 3829632"/>
            <a:gd name="connsiteY2" fmla="*/ 167639 h 302185"/>
            <a:gd name="connsiteX3" fmla="*/ 3490801 w 3829632"/>
            <a:gd name="connsiteY3" fmla="*/ 276992 h 302185"/>
            <a:gd name="connsiteX4" fmla="*/ 0 w 3829632"/>
            <a:gd name="connsiteY4" fmla="*/ 276992 h 302185"/>
            <a:gd name="connsiteX5" fmla="*/ 0 w 3829632"/>
            <a:gd name="connsiteY5" fmla="*/ 0 h 302185"/>
            <a:gd name="connsiteX0" fmla="*/ 33 w 3829665"/>
            <a:gd name="connsiteY0" fmla="*/ 0 h 293217"/>
            <a:gd name="connsiteX1" fmla="*/ 3490834 w 3829665"/>
            <a:gd name="connsiteY1" fmla="*/ 0 h 293217"/>
            <a:gd name="connsiteX2" fmla="*/ 3696586 w 3829665"/>
            <a:gd name="connsiteY2" fmla="*/ 167639 h 293217"/>
            <a:gd name="connsiteX3" fmla="*/ 3490834 w 3829665"/>
            <a:gd name="connsiteY3" fmla="*/ 276992 h 293217"/>
            <a:gd name="connsiteX4" fmla="*/ 33 w 3829665"/>
            <a:gd name="connsiteY4" fmla="*/ 276992 h 293217"/>
            <a:gd name="connsiteX5" fmla="*/ 107565 w 3829665"/>
            <a:gd name="connsiteY5" fmla="*/ 128225 h 293217"/>
            <a:gd name="connsiteX6" fmla="*/ 33 w 3829665"/>
            <a:gd name="connsiteY6" fmla="*/ 0 h 293217"/>
            <a:gd name="connsiteX0" fmla="*/ 26 w 3829658"/>
            <a:gd name="connsiteY0" fmla="*/ 0 h 293217"/>
            <a:gd name="connsiteX1" fmla="*/ 3490827 w 3829658"/>
            <a:gd name="connsiteY1" fmla="*/ 0 h 293217"/>
            <a:gd name="connsiteX2" fmla="*/ 3696579 w 3829658"/>
            <a:gd name="connsiteY2" fmla="*/ 167639 h 293217"/>
            <a:gd name="connsiteX3" fmla="*/ 3490827 w 3829658"/>
            <a:gd name="connsiteY3" fmla="*/ 276992 h 293217"/>
            <a:gd name="connsiteX4" fmla="*/ 26 w 3829658"/>
            <a:gd name="connsiteY4" fmla="*/ 276992 h 293217"/>
            <a:gd name="connsiteX5" fmla="*/ 107558 w 3829658"/>
            <a:gd name="connsiteY5" fmla="*/ 128225 h 293217"/>
            <a:gd name="connsiteX6" fmla="*/ 26 w 3829658"/>
            <a:gd name="connsiteY6" fmla="*/ 0 h 293217"/>
            <a:gd name="connsiteX0" fmla="*/ 26 w 3829658"/>
            <a:gd name="connsiteY0" fmla="*/ 0 h 303663"/>
            <a:gd name="connsiteX1" fmla="*/ 3490827 w 3829658"/>
            <a:gd name="connsiteY1" fmla="*/ 0 h 303663"/>
            <a:gd name="connsiteX2" fmla="*/ 3696579 w 3829658"/>
            <a:gd name="connsiteY2" fmla="*/ 167639 h 303663"/>
            <a:gd name="connsiteX3" fmla="*/ 3490827 w 3829658"/>
            <a:gd name="connsiteY3" fmla="*/ 276992 h 303663"/>
            <a:gd name="connsiteX4" fmla="*/ 26 w 3829658"/>
            <a:gd name="connsiteY4" fmla="*/ 276992 h 303663"/>
            <a:gd name="connsiteX5" fmla="*/ 107558 w 3829658"/>
            <a:gd name="connsiteY5" fmla="*/ 128225 h 303663"/>
            <a:gd name="connsiteX6" fmla="*/ 26 w 3829658"/>
            <a:gd name="connsiteY6" fmla="*/ 0 h 303663"/>
            <a:gd name="connsiteX0" fmla="*/ 328 w 3829960"/>
            <a:gd name="connsiteY0" fmla="*/ 26790 h 330453"/>
            <a:gd name="connsiteX1" fmla="*/ 3491129 w 3829960"/>
            <a:gd name="connsiteY1" fmla="*/ 26790 h 330453"/>
            <a:gd name="connsiteX2" fmla="*/ 3696881 w 3829960"/>
            <a:gd name="connsiteY2" fmla="*/ 194429 h 330453"/>
            <a:gd name="connsiteX3" fmla="*/ 3491129 w 3829960"/>
            <a:gd name="connsiteY3" fmla="*/ 303782 h 330453"/>
            <a:gd name="connsiteX4" fmla="*/ 328 w 3829960"/>
            <a:gd name="connsiteY4" fmla="*/ 303782 h 330453"/>
            <a:gd name="connsiteX5" fmla="*/ 107860 w 3829960"/>
            <a:gd name="connsiteY5" fmla="*/ 155015 h 330453"/>
            <a:gd name="connsiteX6" fmla="*/ 328 w 3829960"/>
            <a:gd name="connsiteY6" fmla="*/ 26790 h 330453"/>
            <a:gd name="connsiteX0" fmla="*/ 53378 w 3829670"/>
            <a:gd name="connsiteY0" fmla="*/ 47262 h 316732"/>
            <a:gd name="connsiteX1" fmla="*/ 3490839 w 3829670"/>
            <a:gd name="connsiteY1" fmla="*/ 13069 h 316732"/>
            <a:gd name="connsiteX2" fmla="*/ 3696591 w 3829670"/>
            <a:gd name="connsiteY2" fmla="*/ 180708 h 316732"/>
            <a:gd name="connsiteX3" fmla="*/ 3490839 w 3829670"/>
            <a:gd name="connsiteY3" fmla="*/ 290061 h 316732"/>
            <a:gd name="connsiteX4" fmla="*/ 38 w 3829670"/>
            <a:gd name="connsiteY4" fmla="*/ 290061 h 316732"/>
            <a:gd name="connsiteX5" fmla="*/ 107570 w 3829670"/>
            <a:gd name="connsiteY5" fmla="*/ 141294 h 316732"/>
            <a:gd name="connsiteX6" fmla="*/ 53378 w 3829670"/>
            <a:gd name="connsiteY6" fmla="*/ 47262 h 316732"/>
            <a:gd name="connsiteX0" fmla="*/ 53378 w 3829670"/>
            <a:gd name="connsiteY0" fmla="*/ 30787 h 325901"/>
            <a:gd name="connsiteX1" fmla="*/ 3490839 w 3829670"/>
            <a:gd name="connsiteY1" fmla="*/ 22238 h 325901"/>
            <a:gd name="connsiteX2" fmla="*/ 3696591 w 3829670"/>
            <a:gd name="connsiteY2" fmla="*/ 189877 h 325901"/>
            <a:gd name="connsiteX3" fmla="*/ 3490839 w 3829670"/>
            <a:gd name="connsiteY3" fmla="*/ 299230 h 325901"/>
            <a:gd name="connsiteX4" fmla="*/ 38 w 3829670"/>
            <a:gd name="connsiteY4" fmla="*/ 299230 h 325901"/>
            <a:gd name="connsiteX5" fmla="*/ 107570 w 3829670"/>
            <a:gd name="connsiteY5" fmla="*/ 150463 h 325901"/>
            <a:gd name="connsiteX6" fmla="*/ 53378 w 3829670"/>
            <a:gd name="connsiteY6" fmla="*/ 30787 h 325901"/>
            <a:gd name="connsiteX0" fmla="*/ 335 w 3771831"/>
            <a:gd name="connsiteY0" fmla="*/ 30787 h 325901"/>
            <a:gd name="connsiteX1" fmla="*/ 3437796 w 3771831"/>
            <a:gd name="connsiteY1" fmla="*/ 22238 h 325901"/>
            <a:gd name="connsiteX2" fmla="*/ 3643548 w 3771831"/>
            <a:gd name="connsiteY2" fmla="*/ 189877 h 325901"/>
            <a:gd name="connsiteX3" fmla="*/ 3437796 w 3771831"/>
            <a:gd name="connsiteY3" fmla="*/ 299230 h 325901"/>
            <a:gd name="connsiteX4" fmla="*/ 15575 w 3771831"/>
            <a:gd name="connsiteY4" fmla="*/ 299230 h 325901"/>
            <a:gd name="connsiteX5" fmla="*/ 54527 w 3771831"/>
            <a:gd name="connsiteY5" fmla="*/ 150463 h 325901"/>
            <a:gd name="connsiteX6" fmla="*/ 335 w 3771831"/>
            <a:gd name="connsiteY6" fmla="*/ 30787 h 325901"/>
            <a:gd name="connsiteX0" fmla="*/ 226416 w 3997912"/>
            <a:gd name="connsiteY0" fmla="*/ 24176 h 308276"/>
            <a:gd name="connsiteX1" fmla="*/ 3663877 w 3997912"/>
            <a:gd name="connsiteY1" fmla="*/ 15627 h 308276"/>
            <a:gd name="connsiteX2" fmla="*/ 3869629 w 3997912"/>
            <a:gd name="connsiteY2" fmla="*/ 183266 h 308276"/>
            <a:gd name="connsiteX3" fmla="*/ 3663877 w 3997912"/>
            <a:gd name="connsiteY3" fmla="*/ 292619 h 308276"/>
            <a:gd name="connsiteX4" fmla="*/ 241656 w 3997912"/>
            <a:gd name="connsiteY4" fmla="*/ 292619 h 308276"/>
            <a:gd name="connsiteX5" fmla="*/ 318708 w 3997912"/>
            <a:gd name="connsiteY5" fmla="*/ 152401 h 308276"/>
            <a:gd name="connsiteX6" fmla="*/ 226416 w 3997912"/>
            <a:gd name="connsiteY6" fmla="*/ 24176 h 308276"/>
            <a:gd name="connsiteX0" fmla="*/ 233581 w 3989719"/>
            <a:gd name="connsiteY0" fmla="*/ 24176 h 320361"/>
            <a:gd name="connsiteX1" fmla="*/ 3671042 w 3989719"/>
            <a:gd name="connsiteY1" fmla="*/ 15627 h 320361"/>
            <a:gd name="connsiteX2" fmla="*/ 3876794 w 3989719"/>
            <a:gd name="connsiteY2" fmla="*/ 183266 h 320361"/>
            <a:gd name="connsiteX3" fmla="*/ 3671042 w 3989719"/>
            <a:gd name="connsiteY3" fmla="*/ 292619 h 320361"/>
            <a:gd name="connsiteX4" fmla="*/ 469801 w 3989719"/>
            <a:gd name="connsiteY4" fmla="*/ 309715 h 320361"/>
            <a:gd name="connsiteX5" fmla="*/ 325873 w 3989719"/>
            <a:gd name="connsiteY5" fmla="*/ 152401 h 320361"/>
            <a:gd name="connsiteX6" fmla="*/ 233581 w 3989719"/>
            <a:gd name="connsiteY6" fmla="*/ 24176 h 320361"/>
            <a:gd name="connsiteX0" fmla="*/ 331476 w 3813294"/>
            <a:gd name="connsiteY0" fmla="*/ 24176 h 320361"/>
            <a:gd name="connsiteX1" fmla="*/ 3494617 w 3813294"/>
            <a:gd name="connsiteY1" fmla="*/ 15627 h 320361"/>
            <a:gd name="connsiteX2" fmla="*/ 3700369 w 3813294"/>
            <a:gd name="connsiteY2" fmla="*/ 183266 h 320361"/>
            <a:gd name="connsiteX3" fmla="*/ 3494617 w 3813294"/>
            <a:gd name="connsiteY3" fmla="*/ 292619 h 320361"/>
            <a:gd name="connsiteX4" fmla="*/ 293376 w 3813294"/>
            <a:gd name="connsiteY4" fmla="*/ 309715 h 320361"/>
            <a:gd name="connsiteX5" fmla="*/ 149448 w 3813294"/>
            <a:gd name="connsiteY5" fmla="*/ 152401 h 320361"/>
            <a:gd name="connsiteX6" fmla="*/ 331476 w 3813294"/>
            <a:gd name="connsiteY6" fmla="*/ 24176 h 3203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813294" h="320361">
              <a:moveTo>
                <a:pt x="331476" y="24176"/>
              </a:moveTo>
              <a:cubicBezTo>
                <a:pt x="889004" y="1380"/>
                <a:pt x="2878525" y="-12313"/>
                <a:pt x="3494617" y="15627"/>
              </a:cubicBezTo>
              <a:cubicBezTo>
                <a:pt x="4054829" y="41027"/>
                <a:pt x="3657193" y="141735"/>
                <a:pt x="3700369" y="183266"/>
              </a:cubicBezTo>
              <a:cubicBezTo>
                <a:pt x="3697825" y="222257"/>
                <a:pt x="4062449" y="271544"/>
                <a:pt x="3494617" y="292619"/>
              </a:cubicBezTo>
              <a:cubicBezTo>
                <a:pt x="2926785" y="313694"/>
                <a:pt x="850904" y="333085"/>
                <a:pt x="293376" y="309715"/>
              </a:cubicBezTo>
              <a:cubicBezTo>
                <a:pt x="-264152" y="286345"/>
                <a:pt x="143098" y="199991"/>
                <a:pt x="149448" y="152401"/>
              </a:cubicBezTo>
              <a:cubicBezTo>
                <a:pt x="155798" y="104811"/>
                <a:pt x="-226052" y="46972"/>
                <a:pt x="331476" y="24176"/>
              </a:cubicBezTo>
              <a:close/>
            </a:path>
          </a:pathLst>
        </a:custGeom>
        <a:noFill/>
        <a:ln>
          <a:solidFill>
            <a:srgbClr val="6E1E78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900" b="1">
              <a:solidFill>
                <a:srgbClr val="6E1E78"/>
              </a:solidFill>
              <a:latin typeface="Arial" panose="020B0604020202020204" pitchFamily="34" charset="0"/>
              <a:cs typeface="Arial" panose="020B0604020202020204" pitchFamily="34" charset="0"/>
            </a:rPr>
            <a:t>        Je me sens bien dans cette gare </a:t>
          </a:r>
          <a:r>
            <a:rPr lang="fr-FR" sz="900" b="0">
              <a:solidFill>
                <a:srgbClr val="6E1E78"/>
              </a:solidFill>
              <a:latin typeface="Arial" panose="020B0604020202020204" pitchFamily="34" charset="0"/>
              <a:cs typeface="Arial" panose="020B0604020202020204" pitchFamily="34" charset="0"/>
            </a:rPr>
            <a:t>[note d'accord]</a:t>
          </a:r>
        </a:p>
      </xdr:txBody>
    </xdr:sp>
    <xdr:clientData/>
  </xdr:oneCellAnchor>
  <xdr:oneCellAnchor>
    <xdr:from>
      <xdr:col>45</xdr:col>
      <xdr:colOff>0</xdr:colOff>
      <xdr:row>1</xdr:row>
      <xdr:rowOff>95250</xdr:rowOff>
    </xdr:from>
    <xdr:ext cx="1809750" cy="648000"/>
    <xdr:sp macro="" textlink="">
      <xdr:nvSpPr>
        <xdr:cNvPr id="35" name="ZoneTexte 34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1193125" y="95250"/>
          <a:ext cx="1809750" cy="648000"/>
        </a:xfrm>
        <a:custGeom>
          <a:avLst/>
          <a:gdLst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490801 w 3490801"/>
            <a:gd name="connsiteY2" fmla="*/ 276992 h 276992"/>
            <a:gd name="connsiteX3" fmla="*/ 0 w 3490801"/>
            <a:gd name="connsiteY3" fmla="*/ 276992 h 276992"/>
            <a:gd name="connsiteX4" fmla="*/ 0 w 3490801"/>
            <a:gd name="connsiteY4" fmla="*/ 0 h 276992"/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361273 w 3490801"/>
            <a:gd name="connsiteY2" fmla="*/ 152399 h 276992"/>
            <a:gd name="connsiteX3" fmla="*/ 3490801 w 3490801"/>
            <a:gd name="connsiteY3" fmla="*/ 276992 h 276992"/>
            <a:gd name="connsiteX4" fmla="*/ 0 w 3490801"/>
            <a:gd name="connsiteY4" fmla="*/ 276992 h 276992"/>
            <a:gd name="connsiteX5" fmla="*/ 0 w 3490801"/>
            <a:gd name="connsiteY5" fmla="*/ 0 h 276992"/>
            <a:gd name="connsiteX0" fmla="*/ 0 w 3702661"/>
            <a:gd name="connsiteY0" fmla="*/ 0 h 276992"/>
            <a:gd name="connsiteX1" fmla="*/ 3490801 w 3702661"/>
            <a:gd name="connsiteY1" fmla="*/ 0 h 276992"/>
            <a:gd name="connsiteX2" fmla="*/ 3361273 w 3702661"/>
            <a:gd name="connsiteY2" fmla="*/ 152399 h 276992"/>
            <a:gd name="connsiteX3" fmla="*/ 3490801 w 3702661"/>
            <a:gd name="connsiteY3" fmla="*/ 276992 h 276992"/>
            <a:gd name="connsiteX4" fmla="*/ 0 w 3702661"/>
            <a:gd name="connsiteY4" fmla="*/ 276992 h 276992"/>
            <a:gd name="connsiteX5" fmla="*/ 0 w 3702661"/>
            <a:gd name="connsiteY5" fmla="*/ 0 h 276992"/>
            <a:gd name="connsiteX0" fmla="*/ 0 w 3702661"/>
            <a:gd name="connsiteY0" fmla="*/ 0 h 309900"/>
            <a:gd name="connsiteX1" fmla="*/ 3490801 w 3702661"/>
            <a:gd name="connsiteY1" fmla="*/ 0 h 309900"/>
            <a:gd name="connsiteX2" fmla="*/ 3361273 w 3702661"/>
            <a:gd name="connsiteY2" fmla="*/ 152399 h 309900"/>
            <a:gd name="connsiteX3" fmla="*/ 3490801 w 3702661"/>
            <a:gd name="connsiteY3" fmla="*/ 276992 h 309900"/>
            <a:gd name="connsiteX4" fmla="*/ 0 w 3702661"/>
            <a:gd name="connsiteY4" fmla="*/ 276992 h 309900"/>
            <a:gd name="connsiteX5" fmla="*/ 0 w 3702661"/>
            <a:gd name="connsiteY5" fmla="*/ 0 h 309900"/>
            <a:gd name="connsiteX0" fmla="*/ 0 w 3751365"/>
            <a:gd name="connsiteY0" fmla="*/ 0 h 302558"/>
            <a:gd name="connsiteX1" fmla="*/ 3490801 w 3751365"/>
            <a:gd name="connsiteY1" fmla="*/ 0 h 302558"/>
            <a:gd name="connsiteX2" fmla="*/ 3498433 w 3751365"/>
            <a:gd name="connsiteY2" fmla="*/ 160019 h 302558"/>
            <a:gd name="connsiteX3" fmla="*/ 3490801 w 3751365"/>
            <a:gd name="connsiteY3" fmla="*/ 276992 h 302558"/>
            <a:gd name="connsiteX4" fmla="*/ 0 w 3751365"/>
            <a:gd name="connsiteY4" fmla="*/ 276992 h 302558"/>
            <a:gd name="connsiteX5" fmla="*/ 0 w 3751365"/>
            <a:gd name="connsiteY5" fmla="*/ 0 h 302558"/>
            <a:gd name="connsiteX0" fmla="*/ 0 w 3829632"/>
            <a:gd name="connsiteY0" fmla="*/ 0 h 302185"/>
            <a:gd name="connsiteX1" fmla="*/ 3490801 w 3829632"/>
            <a:gd name="connsiteY1" fmla="*/ 0 h 302185"/>
            <a:gd name="connsiteX2" fmla="*/ 3696553 w 3829632"/>
            <a:gd name="connsiteY2" fmla="*/ 167639 h 302185"/>
            <a:gd name="connsiteX3" fmla="*/ 3490801 w 3829632"/>
            <a:gd name="connsiteY3" fmla="*/ 276992 h 302185"/>
            <a:gd name="connsiteX4" fmla="*/ 0 w 3829632"/>
            <a:gd name="connsiteY4" fmla="*/ 276992 h 302185"/>
            <a:gd name="connsiteX5" fmla="*/ 0 w 3829632"/>
            <a:gd name="connsiteY5" fmla="*/ 0 h 302185"/>
            <a:gd name="connsiteX0" fmla="*/ 33 w 3829665"/>
            <a:gd name="connsiteY0" fmla="*/ 0 h 293217"/>
            <a:gd name="connsiteX1" fmla="*/ 3490834 w 3829665"/>
            <a:gd name="connsiteY1" fmla="*/ 0 h 293217"/>
            <a:gd name="connsiteX2" fmla="*/ 3696586 w 3829665"/>
            <a:gd name="connsiteY2" fmla="*/ 167639 h 293217"/>
            <a:gd name="connsiteX3" fmla="*/ 3490834 w 3829665"/>
            <a:gd name="connsiteY3" fmla="*/ 276992 h 293217"/>
            <a:gd name="connsiteX4" fmla="*/ 33 w 3829665"/>
            <a:gd name="connsiteY4" fmla="*/ 276992 h 293217"/>
            <a:gd name="connsiteX5" fmla="*/ 107565 w 3829665"/>
            <a:gd name="connsiteY5" fmla="*/ 128225 h 293217"/>
            <a:gd name="connsiteX6" fmla="*/ 33 w 3829665"/>
            <a:gd name="connsiteY6" fmla="*/ 0 h 293217"/>
            <a:gd name="connsiteX0" fmla="*/ 26 w 3829658"/>
            <a:gd name="connsiteY0" fmla="*/ 0 h 293217"/>
            <a:gd name="connsiteX1" fmla="*/ 3490827 w 3829658"/>
            <a:gd name="connsiteY1" fmla="*/ 0 h 293217"/>
            <a:gd name="connsiteX2" fmla="*/ 3696579 w 3829658"/>
            <a:gd name="connsiteY2" fmla="*/ 167639 h 293217"/>
            <a:gd name="connsiteX3" fmla="*/ 3490827 w 3829658"/>
            <a:gd name="connsiteY3" fmla="*/ 276992 h 293217"/>
            <a:gd name="connsiteX4" fmla="*/ 26 w 3829658"/>
            <a:gd name="connsiteY4" fmla="*/ 276992 h 293217"/>
            <a:gd name="connsiteX5" fmla="*/ 107558 w 3829658"/>
            <a:gd name="connsiteY5" fmla="*/ 128225 h 293217"/>
            <a:gd name="connsiteX6" fmla="*/ 26 w 3829658"/>
            <a:gd name="connsiteY6" fmla="*/ 0 h 293217"/>
            <a:gd name="connsiteX0" fmla="*/ 26 w 3829658"/>
            <a:gd name="connsiteY0" fmla="*/ 0 h 303663"/>
            <a:gd name="connsiteX1" fmla="*/ 3490827 w 3829658"/>
            <a:gd name="connsiteY1" fmla="*/ 0 h 303663"/>
            <a:gd name="connsiteX2" fmla="*/ 3696579 w 3829658"/>
            <a:gd name="connsiteY2" fmla="*/ 167639 h 303663"/>
            <a:gd name="connsiteX3" fmla="*/ 3490827 w 3829658"/>
            <a:gd name="connsiteY3" fmla="*/ 276992 h 303663"/>
            <a:gd name="connsiteX4" fmla="*/ 26 w 3829658"/>
            <a:gd name="connsiteY4" fmla="*/ 276992 h 303663"/>
            <a:gd name="connsiteX5" fmla="*/ 107558 w 3829658"/>
            <a:gd name="connsiteY5" fmla="*/ 128225 h 303663"/>
            <a:gd name="connsiteX6" fmla="*/ 26 w 3829658"/>
            <a:gd name="connsiteY6" fmla="*/ 0 h 303663"/>
            <a:gd name="connsiteX0" fmla="*/ 328 w 3829960"/>
            <a:gd name="connsiteY0" fmla="*/ 26790 h 330453"/>
            <a:gd name="connsiteX1" fmla="*/ 3491129 w 3829960"/>
            <a:gd name="connsiteY1" fmla="*/ 26790 h 330453"/>
            <a:gd name="connsiteX2" fmla="*/ 3696881 w 3829960"/>
            <a:gd name="connsiteY2" fmla="*/ 194429 h 330453"/>
            <a:gd name="connsiteX3" fmla="*/ 3491129 w 3829960"/>
            <a:gd name="connsiteY3" fmla="*/ 303782 h 330453"/>
            <a:gd name="connsiteX4" fmla="*/ 328 w 3829960"/>
            <a:gd name="connsiteY4" fmla="*/ 303782 h 330453"/>
            <a:gd name="connsiteX5" fmla="*/ 107860 w 3829960"/>
            <a:gd name="connsiteY5" fmla="*/ 155015 h 330453"/>
            <a:gd name="connsiteX6" fmla="*/ 328 w 3829960"/>
            <a:gd name="connsiteY6" fmla="*/ 26790 h 330453"/>
            <a:gd name="connsiteX0" fmla="*/ 53378 w 3829670"/>
            <a:gd name="connsiteY0" fmla="*/ 47262 h 316732"/>
            <a:gd name="connsiteX1" fmla="*/ 3490839 w 3829670"/>
            <a:gd name="connsiteY1" fmla="*/ 13069 h 316732"/>
            <a:gd name="connsiteX2" fmla="*/ 3696591 w 3829670"/>
            <a:gd name="connsiteY2" fmla="*/ 180708 h 316732"/>
            <a:gd name="connsiteX3" fmla="*/ 3490839 w 3829670"/>
            <a:gd name="connsiteY3" fmla="*/ 290061 h 316732"/>
            <a:gd name="connsiteX4" fmla="*/ 38 w 3829670"/>
            <a:gd name="connsiteY4" fmla="*/ 290061 h 316732"/>
            <a:gd name="connsiteX5" fmla="*/ 107570 w 3829670"/>
            <a:gd name="connsiteY5" fmla="*/ 141294 h 316732"/>
            <a:gd name="connsiteX6" fmla="*/ 53378 w 3829670"/>
            <a:gd name="connsiteY6" fmla="*/ 47262 h 316732"/>
            <a:gd name="connsiteX0" fmla="*/ 53378 w 3829670"/>
            <a:gd name="connsiteY0" fmla="*/ 30787 h 325901"/>
            <a:gd name="connsiteX1" fmla="*/ 3490839 w 3829670"/>
            <a:gd name="connsiteY1" fmla="*/ 22238 h 325901"/>
            <a:gd name="connsiteX2" fmla="*/ 3696591 w 3829670"/>
            <a:gd name="connsiteY2" fmla="*/ 189877 h 325901"/>
            <a:gd name="connsiteX3" fmla="*/ 3490839 w 3829670"/>
            <a:gd name="connsiteY3" fmla="*/ 299230 h 325901"/>
            <a:gd name="connsiteX4" fmla="*/ 38 w 3829670"/>
            <a:gd name="connsiteY4" fmla="*/ 299230 h 325901"/>
            <a:gd name="connsiteX5" fmla="*/ 107570 w 3829670"/>
            <a:gd name="connsiteY5" fmla="*/ 150463 h 325901"/>
            <a:gd name="connsiteX6" fmla="*/ 53378 w 3829670"/>
            <a:gd name="connsiteY6" fmla="*/ 30787 h 325901"/>
            <a:gd name="connsiteX0" fmla="*/ 335 w 3771831"/>
            <a:gd name="connsiteY0" fmla="*/ 30787 h 325901"/>
            <a:gd name="connsiteX1" fmla="*/ 3437796 w 3771831"/>
            <a:gd name="connsiteY1" fmla="*/ 22238 h 325901"/>
            <a:gd name="connsiteX2" fmla="*/ 3643548 w 3771831"/>
            <a:gd name="connsiteY2" fmla="*/ 189877 h 325901"/>
            <a:gd name="connsiteX3" fmla="*/ 3437796 w 3771831"/>
            <a:gd name="connsiteY3" fmla="*/ 299230 h 325901"/>
            <a:gd name="connsiteX4" fmla="*/ 15575 w 3771831"/>
            <a:gd name="connsiteY4" fmla="*/ 299230 h 325901"/>
            <a:gd name="connsiteX5" fmla="*/ 54527 w 3771831"/>
            <a:gd name="connsiteY5" fmla="*/ 150463 h 325901"/>
            <a:gd name="connsiteX6" fmla="*/ 335 w 3771831"/>
            <a:gd name="connsiteY6" fmla="*/ 30787 h 325901"/>
            <a:gd name="connsiteX0" fmla="*/ 226416 w 3997912"/>
            <a:gd name="connsiteY0" fmla="*/ 24176 h 308276"/>
            <a:gd name="connsiteX1" fmla="*/ 3663877 w 3997912"/>
            <a:gd name="connsiteY1" fmla="*/ 15627 h 308276"/>
            <a:gd name="connsiteX2" fmla="*/ 3869629 w 3997912"/>
            <a:gd name="connsiteY2" fmla="*/ 183266 h 308276"/>
            <a:gd name="connsiteX3" fmla="*/ 3663877 w 3997912"/>
            <a:gd name="connsiteY3" fmla="*/ 292619 h 308276"/>
            <a:gd name="connsiteX4" fmla="*/ 241656 w 3997912"/>
            <a:gd name="connsiteY4" fmla="*/ 292619 h 308276"/>
            <a:gd name="connsiteX5" fmla="*/ 318708 w 3997912"/>
            <a:gd name="connsiteY5" fmla="*/ 152401 h 308276"/>
            <a:gd name="connsiteX6" fmla="*/ 226416 w 3997912"/>
            <a:gd name="connsiteY6" fmla="*/ 24176 h 308276"/>
            <a:gd name="connsiteX0" fmla="*/ 233581 w 3989719"/>
            <a:gd name="connsiteY0" fmla="*/ 24176 h 320361"/>
            <a:gd name="connsiteX1" fmla="*/ 3671042 w 3989719"/>
            <a:gd name="connsiteY1" fmla="*/ 15627 h 320361"/>
            <a:gd name="connsiteX2" fmla="*/ 3876794 w 3989719"/>
            <a:gd name="connsiteY2" fmla="*/ 183266 h 320361"/>
            <a:gd name="connsiteX3" fmla="*/ 3671042 w 3989719"/>
            <a:gd name="connsiteY3" fmla="*/ 292619 h 320361"/>
            <a:gd name="connsiteX4" fmla="*/ 469801 w 3989719"/>
            <a:gd name="connsiteY4" fmla="*/ 309715 h 320361"/>
            <a:gd name="connsiteX5" fmla="*/ 325873 w 3989719"/>
            <a:gd name="connsiteY5" fmla="*/ 152401 h 320361"/>
            <a:gd name="connsiteX6" fmla="*/ 233581 w 3989719"/>
            <a:gd name="connsiteY6" fmla="*/ 24176 h 320361"/>
            <a:gd name="connsiteX0" fmla="*/ 331476 w 3813294"/>
            <a:gd name="connsiteY0" fmla="*/ 24176 h 320361"/>
            <a:gd name="connsiteX1" fmla="*/ 3494617 w 3813294"/>
            <a:gd name="connsiteY1" fmla="*/ 15627 h 320361"/>
            <a:gd name="connsiteX2" fmla="*/ 3700369 w 3813294"/>
            <a:gd name="connsiteY2" fmla="*/ 183266 h 320361"/>
            <a:gd name="connsiteX3" fmla="*/ 3494617 w 3813294"/>
            <a:gd name="connsiteY3" fmla="*/ 292619 h 320361"/>
            <a:gd name="connsiteX4" fmla="*/ 293376 w 3813294"/>
            <a:gd name="connsiteY4" fmla="*/ 309715 h 320361"/>
            <a:gd name="connsiteX5" fmla="*/ 149448 w 3813294"/>
            <a:gd name="connsiteY5" fmla="*/ 152401 h 320361"/>
            <a:gd name="connsiteX6" fmla="*/ 331476 w 3813294"/>
            <a:gd name="connsiteY6" fmla="*/ 24176 h 3203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813294" h="320361">
              <a:moveTo>
                <a:pt x="331476" y="24176"/>
              </a:moveTo>
              <a:cubicBezTo>
                <a:pt x="889004" y="1380"/>
                <a:pt x="2878525" y="-12313"/>
                <a:pt x="3494617" y="15627"/>
              </a:cubicBezTo>
              <a:cubicBezTo>
                <a:pt x="4054829" y="41027"/>
                <a:pt x="3657193" y="141735"/>
                <a:pt x="3700369" y="183266"/>
              </a:cubicBezTo>
              <a:cubicBezTo>
                <a:pt x="3697825" y="222257"/>
                <a:pt x="4062449" y="271544"/>
                <a:pt x="3494617" y="292619"/>
              </a:cubicBezTo>
              <a:cubicBezTo>
                <a:pt x="2926785" y="313694"/>
                <a:pt x="850904" y="333085"/>
                <a:pt x="293376" y="309715"/>
              </a:cubicBezTo>
              <a:cubicBezTo>
                <a:pt x="-264152" y="286345"/>
                <a:pt x="143098" y="199991"/>
                <a:pt x="149448" y="152401"/>
              </a:cubicBezTo>
              <a:cubicBezTo>
                <a:pt x="155798" y="104811"/>
                <a:pt x="-226052" y="46972"/>
                <a:pt x="331476" y="24176"/>
              </a:cubicBezTo>
              <a:close/>
            </a:path>
          </a:pathLst>
        </a:custGeom>
        <a:noFill/>
        <a:ln>
          <a:solidFill>
            <a:srgbClr val="6E1E78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marL="0" indent="0" algn="ctr"/>
          <a:r>
            <a:rPr lang="fr-FR" sz="900" b="1">
              <a:solidFill>
                <a:srgbClr val="6E1E78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J'aime bien l'ambiance de cette gare [note d'accord]</a:t>
          </a:r>
        </a:p>
      </xdr:txBody>
    </xdr:sp>
    <xdr:clientData/>
  </xdr:oneCellAnchor>
  <xdr:twoCellAnchor>
    <xdr:from>
      <xdr:col>40</xdr:col>
      <xdr:colOff>7194</xdr:colOff>
      <xdr:row>1</xdr:row>
      <xdr:rowOff>0</xdr:rowOff>
    </xdr:from>
    <xdr:to>
      <xdr:col>41</xdr:col>
      <xdr:colOff>309179</xdr:colOff>
      <xdr:row>2</xdr:row>
      <xdr:rowOff>14328</xdr:rowOff>
    </xdr:to>
    <xdr:sp macro="" textlink="">
      <xdr:nvSpPr>
        <xdr:cNvPr id="36" name="Rectangle 35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/>
      </xdr:nvSpPr>
      <xdr:spPr>
        <a:xfrm rot="20799574">
          <a:off x="24848394" y="3232869"/>
          <a:ext cx="721085" cy="277134"/>
        </a:xfrm>
        <a:prstGeom prst="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000" b="1">
              <a:solidFill>
                <a:schemeClr val="bg1"/>
              </a:solidFill>
              <a:latin typeface="Century Gothic" panose="020B0502020202020204" pitchFamily="34" charset="0"/>
            </a:rPr>
            <a:t>ENTRANTS</a:t>
          </a:r>
        </a:p>
      </xdr:txBody>
    </xdr:sp>
    <xdr:clientData/>
  </xdr:twoCellAnchor>
  <xdr:twoCellAnchor>
    <xdr:from>
      <xdr:col>45</xdr:col>
      <xdr:colOff>5765</xdr:colOff>
      <xdr:row>1</xdr:row>
      <xdr:rowOff>0</xdr:rowOff>
    </xdr:from>
    <xdr:to>
      <xdr:col>46</xdr:col>
      <xdr:colOff>307750</xdr:colOff>
      <xdr:row>2</xdr:row>
      <xdr:rowOff>14328</xdr:rowOff>
    </xdr:to>
    <xdr:sp macro="" textlink="">
      <xdr:nvSpPr>
        <xdr:cNvPr id="37" name="Rectangle 36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/>
      </xdr:nvSpPr>
      <xdr:spPr>
        <a:xfrm rot="20799574">
          <a:off x="26675765" y="3232869"/>
          <a:ext cx="721085" cy="277134"/>
        </a:xfrm>
        <a:prstGeom prst="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000" b="1">
              <a:solidFill>
                <a:schemeClr val="bg1"/>
              </a:solidFill>
              <a:latin typeface="Century Gothic" panose="020B0502020202020204" pitchFamily="34" charset="0"/>
            </a:rPr>
            <a:t>ENTRANTS</a:t>
          </a:r>
        </a:p>
      </xdr:txBody>
    </xdr:sp>
    <xdr:clientData/>
  </xdr:twoCellAnchor>
  <xdr:oneCellAnchor>
    <xdr:from>
      <xdr:col>81</xdr:col>
      <xdr:colOff>0</xdr:colOff>
      <xdr:row>1</xdr:row>
      <xdr:rowOff>95250</xdr:rowOff>
    </xdr:from>
    <xdr:ext cx="1809750" cy="648000"/>
    <xdr:sp macro="" textlink="">
      <xdr:nvSpPr>
        <xdr:cNvPr id="38" name="ZoneTexte 37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35071050" y="95250"/>
          <a:ext cx="1809750" cy="648000"/>
        </a:xfrm>
        <a:custGeom>
          <a:avLst/>
          <a:gdLst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490801 w 3490801"/>
            <a:gd name="connsiteY2" fmla="*/ 276992 h 276992"/>
            <a:gd name="connsiteX3" fmla="*/ 0 w 3490801"/>
            <a:gd name="connsiteY3" fmla="*/ 276992 h 276992"/>
            <a:gd name="connsiteX4" fmla="*/ 0 w 3490801"/>
            <a:gd name="connsiteY4" fmla="*/ 0 h 276992"/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361273 w 3490801"/>
            <a:gd name="connsiteY2" fmla="*/ 152399 h 276992"/>
            <a:gd name="connsiteX3" fmla="*/ 3490801 w 3490801"/>
            <a:gd name="connsiteY3" fmla="*/ 276992 h 276992"/>
            <a:gd name="connsiteX4" fmla="*/ 0 w 3490801"/>
            <a:gd name="connsiteY4" fmla="*/ 276992 h 276992"/>
            <a:gd name="connsiteX5" fmla="*/ 0 w 3490801"/>
            <a:gd name="connsiteY5" fmla="*/ 0 h 276992"/>
            <a:gd name="connsiteX0" fmla="*/ 0 w 3702661"/>
            <a:gd name="connsiteY0" fmla="*/ 0 h 276992"/>
            <a:gd name="connsiteX1" fmla="*/ 3490801 w 3702661"/>
            <a:gd name="connsiteY1" fmla="*/ 0 h 276992"/>
            <a:gd name="connsiteX2" fmla="*/ 3361273 w 3702661"/>
            <a:gd name="connsiteY2" fmla="*/ 152399 h 276992"/>
            <a:gd name="connsiteX3" fmla="*/ 3490801 w 3702661"/>
            <a:gd name="connsiteY3" fmla="*/ 276992 h 276992"/>
            <a:gd name="connsiteX4" fmla="*/ 0 w 3702661"/>
            <a:gd name="connsiteY4" fmla="*/ 276992 h 276992"/>
            <a:gd name="connsiteX5" fmla="*/ 0 w 3702661"/>
            <a:gd name="connsiteY5" fmla="*/ 0 h 276992"/>
            <a:gd name="connsiteX0" fmla="*/ 0 w 3702661"/>
            <a:gd name="connsiteY0" fmla="*/ 0 h 309900"/>
            <a:gd name="connsiteX1" fmla="*/ 3490801 w 3702661"/>
            <a:gd name="connsiteY1" fmla="*/ 0 h 309900"/>
            <a:gd name="connsiteX2" fmla="*/ 3361273 w 3702661"/>
            <a:gd name="connsiteY2" fmla="*/ 152399 h 309900"/>
            <a:gd name="connsiteX3" fmla="*/ 3490801 w 3702661"/>
            <a:gd name="connsiteY3" fmla="*/ 276992 h 309900"/>
            <a:gd name="connsiteX4" fmla="*/ 0 w 3702661"/>
            <a:gd name="connsiteY4" fmla="*/ 276992 h 309900"/>
            <a:gd name="connsiteX5" fmla="*/ 0 w 3702661"/>
            <a:gd name="connsiteY5" fmla="*/ 0 h 309900"/>
            <a:gd name="connsiteX0" fmla="*/ 0 w 3751365"/>
            <a:gd name="connsiteY0" fmla="*/ 0 h 302558"/>
            <a:gd name="connsiteX1" fmla="*/ 3490801 w 3751365"/>
            <a:gd name="connsiteY1" fmla="*/ 0 h 302558"/>
            <a:gd name="connsiteX2" fmla="*/ 3498433 w 3751365"/>
            <a:gd name="connsiteY2" fmla="*/ 160019 h 302558"/>
            <a:gd name="connsiteX3" fmla="*/ 3490801 w 3751365"/>
            <a:gd name="connsiteY3" fmla="*/ 276992 h 302558"/>
            <a:gd name="connsiteX4" fmla="*/ 0 w 3751365"/>
            <a:gd name="connsiteY4" fmla="*/ 276992 h 302558"/>
            <a:gd name="connsiteX5" fmla="*/ 0 w 3751365"/>
            <a:gd name="connsiteY5" fmla="*/ 0 h 302558"/>
            <a:gd name="connsiteX0" fmla="*/ 0 w 3829632"/>
            <a:gd name="connsiteY0" fmla="*/ 0 h 302185"/>
            <a:gd name="connsiteX1" fmla="*/ 3490801 w 3829632"/>
            <a:gd name="connsiteY1" fmla="*/ 0 h 302185"/>
            <a:gd name="connsiteX2" fmla="*/ 3696553 w 3829632"/>
            <a:gd name="connsiteY2" fmla="*/ 167639 h 302185"/>
            <a:gd name="connsiteX3" fmla="*/ 3490801 w 3829632"/>
            <a:gd name="connsiteY3" fmla="*/ 276992 h 302185"/>
            <a:gd name="connsiteX4" fmla="*/ 0 w 3829632"/>
            <a:gd name="connsiteY4" fmla="*/ 276992 h 302185"/>
            <a:gd name="connsiteX5" fmla="*/ 0 w 3829632"/>
            <a:gd name="connsiteY5" fmla="*/ 0 h 302185"/>
            <a:gd name="connsiteX0" fmla="*/ 33 w 3829665"/>
            <a:gd name="connsiteY0" fmla="*/ 0 h 293217"/>
            <a:gd name="connsiteX1" fmla="*/ 3490834 w 3829665"/>
            <a:gd name="connsiteY1" fmla="*/ 0 h 293217"/>
            <a:gd name="connsiteX2" fmla="*/ 3696586 w 3829665"/>
            <a:gd name="connsiteY2" fmla="*/ 167639 h 293217"/>
            <a:gd name="connsiteX3" fmla="*/ 3490834 w 3829665"/>
            <a:gd name="connsiteY3" fmla="*/ 276992 h 293217"/>
            <a:gd name="connsiteX4" fmla="*/ 33 w 3829665"/>
            <a:gd name="connsiteY4" fmla="*/ 276992 h 293217"/>
            <a:gd name="connsiteX5" fmla="*/ 107565 w 3829665"/>
            <a:gd name="connsiteY5" fmla="*/ 128225 h 293217"/>
            <a:gd name="connsiteX6" fmla="*/ 33 w 3829665"/>
            <a:gd name="connsiteY6" fmla="*/ 0 h 293217"/>
            <a:gd name="connsiteX0" fmla="*/ 26 w 3829658"/>
            <a:gd name="connsiteY0" fmla="*/ 0 h 293217"/>
            <a:gd name="connsiteX1" fmla="*/ 3490827 w 3829658"/>
            <a:gd name="connsiteY1" fmla="*/ 0 h 293217"/>
            <a:gd name="connsiteX2" fmla="*/ 3696579 w 3829658"/>
            <a:gd name="connsiteY2" fmla="*/ 167639 h 293217"/>
            <a:gd name="connsiteX3" fmla="*/ 3490827 w 3829658"/>
            <a:gd name="connsiteY3" fmla="*/ 276992 h 293217"/>
            <a:gd name="connsiteX4" fmla="*/ 26 w 3829658"/>
            <a:gd name="connsiteY4" fmla="*/ 276992 h 293217"/>
            <a:gd name="connsiteX5" fmla="*/ 107558 w 3829658"/>
            <a:gd name="connsiteY5" fmla="*/ 128225 h 293217"/>
            <a:gd name="connsiteX6" fmla="*/ 26 w 3829658"/>
            <a:gd name="connsiteY6" fmla="*/ 0 h 293217"/>
            <a:gd name="connsiteX0" fmla="*/ 26 w 3829658"/>
            <a:gd name="connsiteY0" fmla="*/ 0 h 303663"/>
            <a:gd name="connsiteX1" fmla="*/ 3490827 w 3829658"/>
            <a:gd name="connsiteY1" fmla="*/ 0 h 303663"/>
            <a:gd name="connsiteX2" fmla="*/ 3696579 w 3829658"/>
            <a:gd name="connsiteY2" fmla="*/ 167639 h 303663"/>
            <a:gd name="connsiteX3" fmla="*/ 3490827 w 3829658"/>
            <a:gd name="connsiteY3" fmla="*/ 276992 h 303663"/>
            <a:gd name="connsiteX4" fmla="*/ 26 w 3829658"/>
            <a:gd name="connsiteY4" fmla="*/ 276992 h 303663"/>
            <a:gd name="connsiteX5" fmla="*/ 107558 w 3829658"/>
            <a:gd name="connsiteY5" fmla="*/ 128225 h 303663"/>
            <a:gd name="connsiteX6" fmla="*/ 26 w 3829658"/>
            <a:gd name="connsiteY6" fmla="*/ 0 h 303663"/>
            <a:gd name="connsiteX0" fmla="*/ 328 w 3829960"/>
            <a:gd name="connsiteY0" fmla="*/ 26790 h 330453"/>
            <a:gd name="connsiteX1" fmla="*/ 3491129 w 3829960"/>
            <a:gd name="connsiteY1" fmla="*/ 26790 h 330453"/>
            <a:gd name="connsiteX2" fmla="*/ 3696881 w 3829960"/>
            <a:gd name="connsiteY2" fmla="*/ 194429 h 330453"/>
            <a:gd name="connsiteX3" fmla="*/ 3491129 w 3829960"/>
            <a:gd name="connsiteY3" fmla="*/ 303782 h 330453"/>
            <a:gd name="connsiteX4" fmla="*/ 328 w 3829960"/>
            <a:gd name="connsiteY4" fmla="*/ 303782 h 330453"/>
            <a:gd name="connsiteX5" fmla="*/ 107860 w 3829960"/>
            <a:gd name="connsiteY5" fmla="*/ 155015 h 330453"/>
            <a:gd name="connsiteX6" fmla="*/ 328 w 3829960"/>
            <a:gd name="connsiteY6" fmla="*/ 26790 h 330453"/>
            <a:gd name="connsiteX0" fmla="*/ 53378 w 3829670"/>
            <a:gd name="connsiteY0" fmla="*/ 47262 h 316732"/>
            <a:gd name="connsiteX1" fmla="*/ 3490839 w 3829670"/>
            <a:gd name="connsiteY1" fmla="*/ 13069 h 316732"/>
            <a:gd name="connsiteX2" fmla="*/ 3696591 w 3829670"/>
            <a:gd name="connsiteY2" fmla="*/ 180708 h 316732"/>
            <a:gd name="connsiteX3" fmla="*/ 3490839 w 3829670"/>
            <a:gd name="connsiteY3" fmla="*/ 290061 h 316732"/>
            <a:gd name="connsiteX4" fmla="*/ 38 w 3829670"/>
            <a:gd name="connsiteY4" fmla="*/ 290061 h 316732"/>
            <a:gd name="connsiteX5" fmla="*/ 107570 w 3829670"/>
            <a:gd name="connsiteY5" fmla="*/ 141294 h 316732"/>
            <a:gd name="connsiteX6" fmla="*/ 53378 w 3829670"/>
            <a:gd name="connsiteY6" fmla="*/ 47262 h 316732"/>
            <a:gd name="connsiteX0" fmla="*/ 53378 w 3829670"/>
            <a:gd name="connsiteY0" fmla="*/ 30787 h 325901"/>
            <a:gd name="connsiteX1" fmla="*/ 3490839 w 3829670"/>
            <a:gd name="connsiteY1" fmla="*/ 22238 h 325901"/>
            <a:gd name="connsiteX2" fmla="*/ 3696591 w 3829670"/>
            <a:gd name="connsiteY2" fmla="*/ 189877 h 325901"/>
            <a:gd name="connsiteX3" fmla="*/ 3490839 w 3829670"/>
            <a:gd name="connsiteY3" fmla="*/ 299230 h 325901"/>
            <a:gd name="connsiteX4" fmla="*/ 38 w 3829670"/>
            <a:gd name="connsiteY4" fmla="*/ 299230 h 325901"/>
            <a:gd name="connsiteX5" fmla="*/ 107570 w 3829670"/>
            <a:gd name="connsiteY5" fmla="*/ 150463 h 325901"/>
            <a:gd name="connsiteX6" fmla="*/ 53378 w 3829670"/>
            <a:gd name="connsiteY6" fmla="*/ 30787 h 325901"/>
            <a:gd name="connsiteX0" fmla="*/ 335 w 3771831"/>
            <a:gd name="connsiteY0" fmla="*/ 30787 h 325901"/>
            <a:gd name="connsiteX1" fmla="*/ 3437796 w 3771831"/>
            <a:gd name="connsiteY1" fmla="*/ 22238 h 325901"/>
            <a:gd name="connsiteX2" fmla="*/ 3643548 w 3771831"/>
            <a:gd name="connsiteY2" fmla="*/ 189877 h 325901"/>
            <a:gd name="connsiteX3" fmla="*/ 3437796 w 3771831"/>
            <a:gd name="connsiteY3" fmla="*/ 299230 h 325901"/>
            <a:gd name="connsiteX4" fmla="*/ 15575 w 3771831"/>
            <a:gd name="connsiteY4" fmla="*/ 299230 h 325901"/>
            <a:gd name="connsiteX5" fmla="*/ 54527 w 3771831"/>
            <a:gd name="connsiteY5" fmla="*/ 150463 h 325901"/>
            <a:gd name="connsiteX6" fmla="*/ 335 w 3771831"/>
            <a:gd name="connsiteY6" fmla="*/ 30787 h 325901"/>
            <a:gd name="connsiteX0" fmla="*/ 226416 w 3997912"/>
            <a:gd name="connsiteY0" fmla="*/ 24176 h 308276"/>
            <a:gd name="connsiteX1" fmla="*/ 3663877 w 3997912"/>
            <a:gd name="connsiteY1" fmla="*/ 15627 h 308276"/>
            <a:gd name="connsiteX2" fmla="*/ 3869629 w 3997912"/>
            <a:gd name="connsiteY2" fmla="*/ 183266 h 308276"/>
            <a:gd name="connsiteX3" fmla="*/ 3663877 w 3997912"/>
            <a:gd name="connsiteY3" fmla="*/ 292619 h 308276"/>
            <a:gd name="connsiteX4" fmla="*/ 241656 w 3997912"/>
            <a:gd name="connsiteY4" fmla="*/ 292619 h 308276"/>
            <a:gd name="connsiteX5" fmla="*/ 318708 w 3997912"/>
            <a:gd name="connsiteY5" fmla="*/ 152401 h 308276"/>
            <a:gd name="connsiteX6" fmla="*/ 226416 w 3997912"/>
            <a:gd name="connsiteY6" fmla="*/ 24176 h 308276"/>
            <a:gd name="connsiteX0" fmla="*/ 233581 w 3989719"/>
            <a:gd name="connsiteY0" fmla="*/ 24176 h 320361"/>
            <a:gd name="connsiteX1" fmla="*/ 3671042 w 3989719"/>
            <a:gd name="connsiteY1" fmla="*/ 15627 h 320361"/>
            <a:gd name="connsiteX2" fmla="*/ 3876794 w 3989719"/>
            <a:gd name="connsiteY2" fmla="*/ 183266 h 320361"/>
            <a:gd name="connsiteX3" fmla="*/ 3671042 w 3989719"/>
            <a:gd name="connsiteY3" fmla="*/ 292619 h 320361"/>
            <a:gd name="connsiteX4" fmla="*/ 469801 w 3989719"/>
            <a:gd name="connsiteY4" fmla="*/ 309715 h 320361"/>
            <a:gd name="connsiteX5" fmla="*/ 325873 w 3989719"/>
            <a:gd name="connsiteY5" fmla="*/ 152401 h 320361"/>
            <a:gd name="connsiteX6" fmla="*/ 233581 w 3989719"/>
            <a:gd name="connsiteY6" fmla="*/ 24176 h 320361"/>
            <a:gd name="connsiteX0" fmla="*/ 331476 w 3813294"/>
            <a:gd name="connsiteY0" fmla="*/ 24176 h 320361"/>
            <a:gd name="connsiteX1" fmla="*/ 3494617 w 3813294"/>
            <a:gd name="connsiteY1" fmla="*/ 15627 h 320361"/>
            <a:gd name="connsiteX2" fmla="*/ 3700369 w 3813294"/>
            <a:gd name="connsiteY2" fmla="*/ 183266 h 320361"/>
            <a:gd name="connsiteX3" fmla="*/ 3494617 w 3813294"/>
            <a:gd name="connsiteY3" fmla="*/ 292619 h 320361"/>
            <a:gd name="connsiteX4" fmla="*/ 293376 w 3813294"/>
            <a:gd name="connsiteY4" fmla="*/ 309715 h 320361"/>
            <a:gd name="connsiteX5" fmla="*/ 149448 w 3813294"/>
            <a:gd name="connsiteY5" fmla="*/ 152401 h 320361"/>
            <a:gd name="connsiteX6" fmla="*/ 331476 w 3813294"/>
            <a:gd name="connsiteY6" fmla="*/ 24176 h 3203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813294" h="320361">
              <a:moveTo>
                <a:pt x="331476" y="24176"/>
              </a:moveTo>
              <a:cubicBezTo>
                <a:pt x="889004" y="1380"/>
                <a:pt x="2878525" y="-12313"/>
                <a:pt x="3494617" y="15627"/>
              </a:cubicBezTo>
              <a:cubicBezTo>
                <a:pt x="4054829" y="41027"/>
                <a:pt x="3657193" y="141735"/>
                <a:pt x="3700369" y="183266"/>
              </a:cubicBezTo>
              <a:cubicBezTo>
                <a:pt x="3697825" y="222257"/>
                <a:pt x="4062449" y="271544"/>
                <a:pt x="3494617" y="292619"/>
              </a:cubicBezTo>
              <a:cubicBezTo>
                <a:pt x="2926785" y="313694"/>
                <a:pt x="850904" y="333085"/>
                <a:pt x="293376" y="309715"/>
              </a:cubicBezTo>
              <a:cubicBezTo>
                <a:pt x="-264152" y="286345"/>
                <a:pt x="143098" y="199991"/>
                <a:pt x="149448" y="152401"/>
              </a:cubicBezTo>
              <a:cubicBezTo>
                <a:pt x="155798" y="104811"/>
                <a:pt x="-226052" y="46972"/>
                <a:pt x="331476" y="24176"/>
              </a:cubicBezTo>
              <a:close/>
            </a:path>
          </a:pathLst>
        </a:custGeom>
        <a:noFill/>
        <a:ln>
          <a:solidFill>
            <a:srgbClr val="6E1E78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900" b="1">
              <a:solidFill>
                <a:srgbClr val="6E1E78"/>
              </a:solidFill>
              <a:latin typeface="Arial" panose="020B0604020202020204" pitchFamily="34" charset="0"/>
              <a:cs typeface="Arial" panose="020B0604020202020204" pitchFamily="34" charset="0"/>
            </a:rPr>
            <a:t>        Je me sens bien dans cette gare </a:t>
          </a:r>
          <a:r>
            <a:rPr lang="fr-FR" sz="900" b="0">
              <a:solidFill>
                <a:srgbClr val="6E1E78"/>
              </a:solidFill>
              <a:latin typeface="Arial" panose="020B0604020202020204" pitchFamily="34" charset="0"/>
              <a:cs typeface="Arial" panose="020B0604020202020204" pitchFamily="34" charset="0"/>
            </a:rPr>
            <a:t>[note d'accord]</a:t>
          </a:r>
        </a:p>
      </xdr:txBody>
    </xdr:sp>
    <xdr:clientData/>
  </xdr:oneCellAnchor>
  <xdr:twoCellAnchor>
    <xdr:from>
      <xdr:col>81</xdr:col>
      <xdr:colOff>7194</xdr:colOff>
      <xdr:row>1</xdr:row>
      <xdr:rowOff>0</xdr:rowOff>
    </xdr:from>
    <xdr:to>
      <xdr:col>82</xdr:col>
      <xdr:colOff>309179</xdr:colOff>
      <xdr:row>2</xdr:row>
      <xdr:rowOff>14328</xdr:rowOff>
    </xdr:to>
    <xdr:sp macro="" textlink="">
      <xdr:nvSpPr>
        <xdr:cNvPr id="39" name="Rectangle 38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/>
      </xdr:nvSpPr>
      <xdr:spPr>
        <a:xfrm rot="20799574">
          <a:off x="39716919" y="3232869"/>
          <a:ext cx="721085" cy="277134"/>
        </a:xfrm>
        <a:prstGeom prst="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000" b="1">
              <a:solidFill>
                <a:schemeClr val="bg1"/>
              </a:solidFill>
              <a:latin typeface="Century Gothic" panose="020B0502020202020204" pitchFamily="34" charset="0"/>
            </a:rPr>
            <a:t>SORTANTS</a:t>
          </a:r>
        </a:p>
      </xdr:txBody>
    </xdr:sp>
    <xdr:clientData/>
  </xdr:twoCellAnchor>
  <xdr:twoCellAnchor>
    <xdr:from>
      <xdr:col>13</xdr:col>
      <xdr:colOff>190500</xdr:colOff>
      <xdr:row>1</xdr:row>
      <xdr:rowOff>133350</xdr:rowOff>
    </xdr:from>
    <xdr:to>
      <xdr:col>13</xdr:col>
      <xdr:colOff>334500</xdr:colOff>
      <xdr:row>2</xdr:row>
      <xdr:rowOff>39225</xdr:rowOff>
    </xdr:to>
    <xdr:sp macro="" textlink="">
      <xdr:nvSpPr>
        <xdr:cNvPr id="40" name="Étoile : 5 branches 39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/>
        </xdr:cNvSpPr>
      </xdr:nvSpPr>
      <xdr:spPr>
        <a:xfrm>
          <a:off x="17145000" y="3390900"/>
          <a:ext cx="144000" cy="144000"/>
        </a:xfrm>
        <a:prstGeom prst="star5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43</xdr:col>
      <xdr:colOff>257175</xdr:colOff>
      <xdr:row>1</xdr:row>
      <xdr:rowOff>133350</xdr:rowOff>
    </xdr:from>
    <xdr:to>
      <xdr:col>44</xdr:col>
      <xdr:colOff>10650</xdr:colOff>
      <xdr:row>2</xdr:row>
      <xdr:rowOff>39225</xdr:rowOff>
    </xdr:to>
    <xdr:sp macro="" textlink="">
      <xdr:nvSpPr>
        <xdr:cNvPr id="41" name="Étoile : 5 branches 40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/>
        </xdr:cNvSpPr>
      </xdr:nvSpPr>
      <xdr:spPr>
        <a:xfrm>
          <a:off x="26355675" y="3390900"/>
          <a:ext cx="144000" cy="144000"/>
        </a:xfrm>
        <a:prstGeom prst="star5">
          <a:avLst/>
        </a:prstGeom>
        <a:solidFill>
          <a:srgbClr val="6E1E7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6E1E78"/>
            </a:solidFill>
          </a:endParaRPr>
        </a:p>
      </xdr:txBody>
    </xdr:sp>
    <xdr:clientData/>
  </xdr:twoCellAnchor>
  <xdr:twoCellAnchor>
    <xdr:from>
      <xdr:col>48</xdr:col>
      <xdr:colOff>238125</xdr:colOff>
      <xdr:row>1</xdr:row>
      <xdr:rowOff>133350</xdr:rowOff>
    </xdr:from>
    <xdr:to>
      <xdr:col>48</xdr:col>
      <xdr:colOff>382125</xdr:colOff>
      <xdr:row>2</xdr:row>
      <xdr:rowOff>39225</xdr:rowOff>
    </xdr:to>
    <xdr:sp macro="" textlink="">
      <xdr:nvSpPr>
        <xdr:cNvPr id="42" name="Étoile : 5 branches 41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/>
        </xdr:cNvSpPr>
      </xdr:nvSpPr>
      <xdr:spPr>
        <a:xfrm>
          <a:off x="28165425" y="3390900"/>
          <a:ext cx="144000" cy="144000"/>
        </a:xfrm>
        <a:prstGeom prst="star5">
          <a:avLst/>
        </a:prstGeom>
        <a:solidFill>
          <a:srgbClr val="6E1E7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86</xdr:col>
      <xdr:colOff>0</xdr:colOff>
      <xdr:row>1</xdr:row>
      <xdr:rowOff>95250</xdr:rowOff>
    </xdr:from>
    <xdr:ext cx="1809750" cy="648000"/>
    <xdr:sp macro="" textlink="">
      <xdr:nvSpPr>
        <xdr:cNvPr id="45" name="ZoneTexte 44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36899850" y="95250"/>
          <a:ext cx="1809750" cy="648000"/>
        </a:xfrm>
        <a:custGeom>
          <a:avLst/>
          <a:gdLst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490801 w 3490801"/>
            <a:gd name="connsiteY2" fmla="*/ 276992 h 276992"/>
            <a:gd name="connsiteX3" fmla="*/ 0 w 3490801"/>
            <a:gd name="connsiteY3" fmla="*/ 276992 h 276992"/>
            <a:gd name="connsiteX4" fmla="*/ 0 w 3490801"/>
            <a:gd name="connsiteY4" fmla="*/ 0 h 276992"/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361273 w 3490801"/>
            <a:gd name="connsiteY2" fmla="*/ 152399 h 276992"/>
            <a:gd name="connsiteX3" fmla="*/ 3490801 w 3490801"/>
            <a:gd name="connsiteY3" fmla="*/ 276992 h 276992"/>
            <a:gd name="connsiteX4" fmla="*/ 0 w 3490801"/>
            <a:gd name="connsiteY4" fmla="*/ 276992 h 276992"/>
            <a:gd name="connsiteX5" fmla="*/ 0 w 3490801"/>
            <a:gd name="connsiteY5" fmla="*/ 0 h 276992"/>
            <a:gd name="connsiteX0" fmla="*/ 0 w 3702661"/>
            <a:gd name="connsiteY0" fmla="*/ 0 h 276992"/>
            <a:gd name="connsiteX1" fmla="*/ 3490801 w 3702661"/>
            <a:gd name="connsiteY1" fmla="*/ 0 h 276992"/>
            <a:gd name="connsiteX2" fmla="*/ 3361273 w 3702661"/>
            <a:gd name="connsiteY2" fmla="*/ 152399 h 276992"/>
            <a:gd name="connsiteX3" fmla="*/ 3490801 w 3702661"/>
            <a:gd name="connsiteY3" fmla="*/ 276992 h 276992"/>
            <a:gd name="connsiteX4" fmla="*/ 0 w 3702661"/>
            <a:gd name="connsiteY4" fmla="*/ 276992 h 276992"/>
            <a:gd name="connsiteX5" fmla="*/ 0 w 3702661"/>
            <a:gd name="connsiteY5" fmla="*/ 0 h 276992"/>
            <a:gd name="connsiteX0" fmla="*/ 0 w 3702661"/>
            <a:gd name="connsiteY0" fmla="*/ 0 h 309900"/>
            <a:gd name="connsiteX1" fmla="*/ 3490801 w 3702661"/>
            <a:gd name="connsiteY1" fmla="*/ 0 h 309900"/>
            <a:gd name="connsiteX2" fmla="*/ 3361273 w 3702661"/>
            <a:gd name="connsiteY2" fmla="*/ 152399 h 309900"/>
            <a:gd name="connsiteX3" fmla="*/ 3490801 w 3702661"/>
            <a:gd name="connsiteY3" fmla="*/ 276992 h 309900"/>
            <a:gd name="connsiteX4" fmla="*/ 0 w 3702661"/>
            <a:gd name="connsiteY4" fmla="*/ 276992 h 309900"/>
            <a:gd name="connsiteX5" fmla="*/ 0 w 3702661"/>
            <a:gd name="connsiteY5" fmla="*/ 0 h 309900"/>
            <a:gd name="connsiteX0" fmla="*/ 0 w 3751365"/>
            <a:gd name="connsiteY0" fmla="*/ 0 h 302558"/>
            <a:gd name="connsiteX1" fmla="*/ 3490801 w 3751365"/>
            <a:gd name="connsiteY1" fmla="*/ 0 h 302558"/>
            <a:gd name="connsiteX2" fmla="*/ 3498433 w 3751365"/>
            <a:gd name="connsiteY2" fmla="*/ 160019 h 302558"/>
            <a:gd name="connsiteX3" fmla="*/ 3490801 w 3751365"/>
            <a:gd name="connsiteY3" fmla="*/ 276992 h 302558"/>
            <a:gd name="connsiteX4" fmla="*/ 0 w 3751365"/>
            <a:gd name="connsiteY4" fmla="*/ 276992 h 302558"/>
            <a:gd name="connsiteX5" fmla="*/ 0 w 3751365"/>
            <a:gd name="connsiteY5" fmla="*/ 0 h 302558"/>
            <a:gd name="connsiteX0" fmla="*/ 0 w 3829632"/>
            <a:gd name="connsiteY0" fmla="*/ 0 h 302185"/>
            <a:gd name="connsiteX1" fmla="*/ 3490801 w 3829632"/>
            <a:gd name="connsiteY1" fmla="*/ 0 h 302185"/>
            <a:gd name="connsiteX2" fmla="*/ 3696553 w 3829632"/>
            <a:gd name="connsiteY2" fmla="*/ 167639 h 302185"/>
            <a:gd name="connsiteX3" fmla="*/ 3490801 w 3829632"/>
            <a:gd name="connsiteY3" fmla="*/ 276992 h 302185"/>
            <a:gd name="connsiteX4" fmla="*/ 0 w 3829632"/>
            <a:gd name="connsiteY4" fmla="*/ 276992 h 302185"/>
            <a:gd name="connsiteX5" fmla="*/ 0 w 3829632"/>
            <a:gd name="connsiteY5" fmla="*/ 0 h 302185"/>
            <a:gd name="connsiteX0" fmla="*/ 33 w 3829665"/>
            <a:gd name="connsiteY0" fmla="*/ 0 h 293217"/>
            <a:gd name="connsiteX1" fmla="*/ 3490834 w 3829665"/>
            <a:gd name="connsiteY1" fmla="*/ 0 h 293217"/>
            <a:gd name="connsiteX2" fmla="*/ 3696586 w 3829665"/>
            <a:gd name="connsiteY2" fmla="*/ 167639 h 293217"/>
            <a:gd name="connsiteX3" fmla="*/ 3490834 w 3829665"/>
            <a:gd name="connsiteY3" fmla="*/ 276992 h 293217"/>
            <a:gd name="connsiteX4" fmla="*/ 33 w 3829665"/>
            <a:gd name="connsiteY4" fmla="*/ 276992 h 293217"/>
            <a:gd name="connsiteX5" fmla="*/ 107565 w 3829665"/>
            <a:gd name="connsiteY5" fmla="*/ 128225 h 293217"/>
            <a:gd name="connsiteX6" fmla="*/ 33 w 3829665"/>
            <a:gd name="connsiteY6" fmla="*/ 0 h 293217"/>
            <a:gd name="connsiteX0" fmla="*/ 26 w 3829658"/>
            <a:gd name="connsiteY0" fmla="*/ 0 h 293217"/>
            <a:gd name="connsiteX1" fmla="*/ 3490827 w 3829658"/>
            <a:gd name="connsiteY1" fmla="*/ 0 h 293217"/>
            <a:gd name="connsiteX2" fmla="*/ 3696579 w 3829658"/>
            <a:gd name="connsiteY2" fmla="*/ 167639 h 293217"/>
            <a:gd name="connsiteX3" fmla="*/ 3490827 w 3829658"/>
            <a:gd name="connsiteY3" fmla="*/ 276992 h 293217"/>
            <a:gd name="connsiteX4" fmla="*/ 26 w 3829658"/>
            <a:gd name="connsiteY4" fmla="*/ 276992 h 293217"/>
            <a:gd name="connsiteX5" fmla="*/ 107558 w 3829658"/>
            <a:gd name="connsiteY5" fmla="*/ 128225 h 293217"/>
            <a:gd name="connsiteX6" fmla="*/ 26 w 3829658"/>
            <a:gd name="connsiteY6" fmla="*/ 0 h 293217"/>
            <a:gd name="connsiteX0" fmla="*/ 26 w 3829658"/>
            <a:gd name="connsiteY0" fmla="*/ 0 h 303663"/>
            <a:gd name="connsiteX1" fmla="*/ 3490827 w 3829658"/>
            <a:gd name="connsiteY1" fmla="*/ 0 h 303663"/>
            <a:gd name="connsiteX2" fmla="*/ 3696579 w 3829658"/>
            <a:gd name="connsiteY2" fmla="*/ 167639 h 303663"/>
            <a:gd name="connsiteX3" fmla="*/ 3490827 w 3829658"/>
            <a:gd name="connsiteY3" fmla="*/ 276992 h 303663"/>
            <a:gd name="connsiteX4" fmla="*/ 26 w 3829658"/>
            <a:gd name="connsiteY4" fmla="*/ 276992 h 303663"/>
            <a:gd name="connsiteX5" fmla="*/ 107558 w 3829658"/>
            <a:gd name="connsiteY5" fmla="*/ 128225 h 303663"/>
            <a:gd name="connsiteX6" fmla="*/ 26 w 3829658"/>
            <a:gd name="connsiteY6" fmla="*/ 0 h 303663"/>
            <a:gd name="connsiteX0" fmla="*/ 328 w 3829960"/>
            <a:gd name="connsiteY0" fmla="*/ 26790 h 330453"/>
            <a:gd name="connsiteX1" fmla="*/ 3491129 w 3829960"/>
            <a:gd name="connsiteY1" fmla="*/ 26790 h 330453"/>
            <a:gd name="connsiteX2" fmla="*/ 3696881 w 3829960"/>
            <a:gd name="connsiteY2" fmla="*/ 194429 h 330453"/>
            <a:gd name="connsiteX3" fmla="*/ 3491129 w 3829960"/>
            <a:gd name="connsiteY3" fmla="*/ 303782 h 330453"/>
            <a:gd name="connsiteX4" fmla="*/ 328 w 3829960"/>
            <a:gd name="connsiteY4" fmla="*/ 303782 h 330453"/>
            <a:gd name="connsiteX5" fmla="*/ 107860 w 3829960"/>
            <a:gd name="connsiteY5" fmla="*/ 155015 h 330453"/>
            <a:gd name="connsiteX6" fmla="*/ 328 w 3829960"/>
            <a:gd name="connsiteY6" fmla="*/ 26790 h 330453"/>
            <a:gd name="connsiteX0" fmla="*/ 53378 w 3829670"/>
            <a:gd name="connsiteY0" fmla="*/ 47262 h 316732"/>
            <a:gd name="connsiteX1" fmla="*/ 3490839 w 3829670"/>
            <a:gd name="connsiteY1" fmla="*/ 13069 h 316732"/>
            <a:gd name="connsiteX2" fmla="*/ 3696591 w 3829670"/>
            <a:gd name="connsiteY2" fmla="*/ 180708 h 316732"/>
            <a:gd name="connsiteX3" fmla="*/ 3490839 w 3829670"/>
            <a:gd name="connsiteY3" fmla="*/ 290061 h 316732"/>
            <a:gd name="connsiteX4" fmla="*/ 38 w 3829670"/>
            <a:gd name="connsiteY4" fmla="*/ 290061 h 316732"/>
            <a:gd name="connsiteX5" fmla="*/ 107570 w 3829670"/>
            <a:gd name="connsiteY5" fmla="*/ 141294 h 316732"/>
            <a:gd name="connsiteX6" fmla="*/ 53378 w 3829670"/>
            <a:gd name="connsiteY6" fmla="*/ 47262 h 316732"/>
            <a:gd name="connsiteX0" fmla="*/ 53378 w 3829670"/>
            <a:gd name="connsiteY0" fmla="*/ 30787 h 325901"/>
            <a:gd name="connsiteX1" fmla="*/ 3490839 w 3829670"/>
            <a:gd name="connsiteY1" fmla="*/ 22238 h 325901"/>
            <a:gd name="connsiteX2" fmla="*/ 3696591 w 3829670"/>
            <a:gd name="connsiteY2" fmla="*/ 189877 h 325901"/>
            <a:gd name="connsiteX3" fmla="*/ 3490839 w 3829670"/>
            <a:gd name="connsiteY3" fmla="*/ 299230 h 325901"/>
            <a:gd name="connsiteX4" fmla="*/ 38 w 3829670"/>
            <a:gd name="connsiteY4" fmla="*/ 299230 h 325901"/>
            <a:gd name="connsiteX5" fmla="*/ 107570 w 3829670"/>
            <a:gd name="connsiteY5" fmla="*/ 150463 h 325901"/>
            <a:gd name="connsiteX6" fmla="*/ 53378 w 3829670"/>
            <a:gd name="connsiteY6" fmla="*/ 30787 h 325901"/>
            <a:gd name="connsiteX0" fmla="*/ 335 w 3771831"/>
            <a:gd name="connsiteY0" fmla="*/ 30787 h 325901"/>
            <a:gd name="connsiteX1" fmla="*/ 3437796 w 3771831"/>
            <a:gd name="connsiteY1" fmla="*/ 22238 h 325901"/>
            <a:gd name="connsiteX2" fmla="*/ 3643548 w 3771831"/>
            <a:gd name="connsiteY2" fmla="*/ 189877 h 325901"/>
            <a:gd name="connsiteX3" fmla="*/ 3437796 w 3771831"/>
            <a:gd name="connsiteY3" fmla="*/ 299230 h 325901"/>
            <a:gd name="connsiteX4" fmla="*/ 15575 w 3771831"/>
            <a:gd name="connsiteY4" fmla="*/ 299230 h 325901"/>
            <a:gd name="connsiteX5" fmla="*/ 54527 w 3771831"/>
            <a:gd name="connsiteY5" fmla="*/ 150463 h 325901"/>
            <a:gd name="connsiteX6" fmla="*/ 335 w 3771831"/>
            <a:gd name="connsiteY6" fmla="*/ 30787 h 325901"/>
            <a:gd name="connsiteX0" fmla="*/ 226416 w 3997912"/>
            <a:gd name="connsiteY0" fmla="*/ 24176 h 308276"/>
            <a:gd name="connsiteX1" fmla="*/ 3663877 w 3997912"/>
            <a:gd name="connsiteY1" fmla="*/ 15627 h 308276"/>
            <a:gd name="connsiteX2" fmla="*/ 3869629 w 3997912"/>
            <a:gd name="connsiteY2" fmla="*/ 183266 h 308276"/>
            <a:gd name="connsiteX3" fmla="*/ 3663877 w 3997912"/>
            <a:gd name="connsiteY3" fmla="*/ 292619 h 308276"/>
            <a:gd name="connsiteX4" fmla="*/ 241656 w 3997912"/>
            <a:gd name="connsiteY4" fmla="*/ 292619 h 308276"/>
            <a:gd name="connsiteX5" fmla="*/ 318708 w 3997912"/>
            <a:gd name="connsiteY5" fmla="*/ 152401 h 308276"/>
            <a:gd name="connsiteX6" fmla="*/ 226416 w 3997912"/>
            <a:gd name="connsiteY6" fmla="*/ 24176 h 308276"/>
            <a:gd name="connsiteX0" fmla="*/ 233581 w 3989719"/>
            <a:gd name="connsiteY0" fmla="*/ 24176 h 320361"/>
            <a:gd name="connsiteX1" fmla="*/ 3671042 w 3989719"/>
            <a:gd name="connsiteY1" fmla="*/ 15627 h 320361"/>
            <a:gd name="connsiteX2" fmla="*/ 3876794 w 3989719"/>
            <a:gd name="connsiteY2" fmla="*/ 183266 h 320361"/>
            <a:gd name="connsiteX3" fmla="*/ 3671042 w 3989719"/>
            <a:gd name="connsiteY3" fmla="*/ 292619 h 320361"/>
            <a:gd name="connsiteX4" fmla="*/ 469801 w 3989719"/>
            <a:gd name="connsiteY4" fmla="*/ 309715 h 320361"/>
            <a:gd name="connsiteX5" fmla="*/ 325873 w 3989719"/>
            <a:gd name="connsiteY5" fmla="*/ 152401 h 320361"/>
            <a:gd name="connsiteX6" fmla="*/ 233581 w 3989719"/>
            <a:gd name="connsiteY6" fmla="*/ 24176 h 320361"/>
            <a:gd name="connsiteX0" fmla="*/ 331476 w 3813294"/>
            <a:gd name="connsiteY0" fmla="*/ 24176 h 320361"/>
            <a:gd name="connsiteX1" fmla="*/ 3494617 w 3813294"/>
            <a:gd name="connsiteY1" fmla="*/ 15627 h 320361"/>
            <a:gd name="connsiteX2" fmla="*/ 3700369 w 3813294"/>
            <a:gd name="connsiteY2" fmla="*/ 183266 h 320361"/>
            <a:gd name="connsiteX3" fmla="*/ 3494617 w 3813294"/>
            <a:gd name="connsiteY3" fmla="*/ 292619 h 320361"/>
            <a:gd name="connsiteX4" fmla="*/ 293376 w 3813294"/>
            <a:gd name="connsiteY4" fmla="*/ 309715 h 320361"/>
            <a:gd name="connsiteX5" fmla="*/ 149448 w 3813294"/>
            <a:gd name="connsiteY5" fmla="*/ 152401 h 320361"/>
            <a:gd name="connsiteX6" fmla="*/ 331476 w 3813294"/>
            <a:gd name="connsiteY6" fmla="*/ 24176 h 3203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813294" h="320361">
              <a:moveTo>
                <a:pt x="331476" y="24176"/>
              </a:moveTo>
              <a:cubicBezTo>
                <a:pt x="889004" y="1380"/>
                <a:pt x="2878525" y="-12313"/>
                <a:pt x="3494617" y="15627"/>
              </a:cubicBezTo>
              <a:cubicBezTo>
                <a:pt x="4054829" y="41027"/>
                <a:pt x="3657193" y="141735"/>
                <a:pt x="3700369" y="183266"/>
              </a:cubicBezTo>
              <a:cubicBezTo>
                <a:pt x="3697825" y="222257"/>
                <a:pt x="4062449" y="271544"/>
                <a:pt x="3494617" y="292619"/>
              </a:cubicBezTo>
              <a:cubicBezTo>
                <a:pt x="2926785" y="313694"/>
                <a:pt x="850904" y="333085"/>
                <a:pt x="293376" y="309715"/>
              </a:cubicBezTo>
              <a:cubicBezTo>
                <a:pt x="-264152" y="286345"/>
                <a:pt x="143098" y="199991"/>
                <a:pt x="149448" y="152401"/>
              </a:cubicBezTo>
              <a:cubicBezTo>
                <a:pt x="155798" y="104811"/>
                <a:pt x="-226052" y="46972"/>
                <a:pt x="331476" y="24176"/>
              </a:cubicBezTo>
              <a:close/>
            </a:path>
          </a:pathLst>
        </a:custGeom>
        <a:noFill/>
        <a:ln>
          <a:solidFill>
            <a:srgbClr val="6E1E78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900" b="1">
              <a:solidFill>
                <a:srgbClr val="6E1E78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J'aime</a:t>
          </a:r>
          <a:r>
            <a:rPr lang="fr-FR" sz="900" b="1" baseline="0">
              <a:solidFill>
                <a:srgbClr val="6E1E78"/>
              </a:solidFill>
              <a:latin typeface="Arial" panose="020B0604020202020204" pitchFamily="34" charset="0"/>
              <a:cs typeface="Arial" panose="020B0604020202020204" pitchFamily="34" charset="0"/>
            </a:rPr>
            <a:t> bien l'ambiance de cette gare </a:t>
          </a:r>
          <a:r>
            <a:rPr lang="fr-FR" sz="900" b="0">
              <a:solidFill>
                <a:srgbClr val="6E1E78"/>
              </a:solidFill>
              <a:latin typeface="Arial" panose="020B0604020202020204" pitchFamily="34" charset="0"/>
              <a:cs typeface="Arial" panose="020B0604020202020204" pitchFamily="34" charset="0"/>
            </a:rPr>
            <a:t>[note d'accord]</a:t>
          </a:r>
        </a:p>
      </xdr:txBody>
    </xdr:sp>
    <xdr:clientData/>
  </xdr:oneCellAnchor>
  <xdr:twoCellAnchor>
    <xdr:from>
      <xdr:col>86</xdr:col>
      <xdr:colOff>5765</xdr:colOff>
      <xdr:row>1</xdr:row>
      <xdr:rowOff>0</xdr:rowOff>
    </xdr:from>
    <xdr:to>
      <xdr:col>87</xdr:col>
      <xdr:colOff>307750</xdr:colOff>
      <xdr:row>2</xdr:row>
      <xdr:rowOff>14328</xdr:rowOff>
    </xdr:to>
    <xdr:sp macro="" textlink="">
      <xdr:nvSpPr>
        <xdr:cNvPr id="46" name="Rectangle 45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/>
      </xdr:nvSpPr>
      <xdr:spPr>
        <a:xfrm rot="20799574">
          <a:off x="41544290" y="3232869"/>
          <a:ext cx="721085" cy="277134"/>
        </a:xfrm>
        <a:prstGeom prst="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000" b="1">
              <a:solidFill>
                <a:schemeClr val="bg1"/>
              </a:solidFill>
              <a:latin typeface="Century Gothic" panose="020B0502020202020204" pitchFamily="34" charset="0"/>
            </a:rPr>
            <a:t>SORTANTS</a:t>
          </a:r>
        </a:p>
      </xdr:txBody>
    </xdr:sp>
    <xdr:clientData/>
  </xdr:twoCellAnchor>
  <xdr:twoCellAnchor>
    <xdr:from>
      <xdr:col>1</xdr:col>
      <xdr:colOff>609600</xdr:colOff>
      <xdr:row>3</xdr:row>
      <xdr:rowOff>142876</xdr:rowOff>
    </xdr:from>
    <xdr:to>
      <xdr:col>1</xdr:col>
      <xdr:colOff>752475</xdr:colOff>
      <xdr:row>4</xdr:row>
      <xdr:rowOff>48751</xdr:rowOff>
    </xdr:to>
    <xdr:sp macro="" textlink="">
      <xdr:nvSpPr>
        <xdr:cNvPr id="48" name="Étoile : 5 branches 47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/>
        </xdr:cNvSpPr>
      </xdr:nvSpPr>
      <xdr:spPr>
        <a:xfrm>
          <a:off x="7096125" y="3876676"/>
          <a:ext cx="142875" cy="144000"/>
        </a:xfrm>
        <a:prstGeom prst="star5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55</xdr:col>
      <xdr:colOff>90062</xdr:colOff>
      <xdr:row>1</xdr:row>
      <xdr:rowOff>0</xdr:rowOff>
    </xdr:from>
    <xdr:to>
      <xdr:col>57</xdr:col>
      <xdr:colOff>153922</xdr:colOff>
      <xdr:row>2</xdr:row>
      <xdr:rowOff>14328</xdr:rowOff>
    </xdr:to>
    <xdr:sp macro="" textlink="">
      <xdr:nvSpPr>
        <xdr:cNvPr id="50" name="Rectangle 49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/>
      </xdr:nvSpPr>
      <xdr:spPr>
        <a:xfrm rot="20799574">
          <a:off x="30417662" y="3232869"/>
          <a:ext cx="721085" cy="277134"/>
        </a:xfrm>
        <a:prstGeom prst="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000" b="1">
              <a:solidFill>
                <a:schemeClr val="bg1"/>
              </a:solidFill>
              <a:latin typeface="Century Gothic" panose="020B0502020202020204" pitchFamily="34" charset="0"/>
            </a:rPr>
            <a:t>SORTANTS</a:t>
          </a:r>
        </a:p>
      </xdr:txBody>
    </xdr:sp>
    <xdr:clientData/>
  </xdr:twoCellAnchor>
  <xdr:twoCellAnchor>
    <xdr:from>
      <xdr:col>6</xdr:col>
      <xdr:colOff>1293701</xdr:colOff>
      <xdr:row>0</xdr:row>
      <xdr:rowOff>164041</xdr:rowOff>
    </xdr:from>
    <xdr:to>
      <xdr:col>6</xdr:col>
      <xdr:colOff>2085701</xdr:colOff>
      <xdr:row>4</xdr:row>
      <xdr:rowOff>196422</xdr:rowOff>
    </xdr:to>
    <xdr:sp macro="" textlink="">
      <xdr:nvSpPr>
        <xdr:cNvPr id="52" name="ZoneTexte 51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 txBox="1"/>
      </xdr:nvSpPr>
      <xdr:spPr>
        <a:xfrm rot="1133582">
          <a:off x="8551751" y="164041"/>
          <a:ext cx="792000" cy="794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prstTxWarp prst="textArchUp">
            <a:avLst/>
          </a:prstTxWarp>
          <a:noAutofit/>
        </a:bodyPr>
        <a:lstStyle/>
        <a:p>
          <a:r>
            <a:rPr lang="fr-FR" sz="1100" b="1">
              <a:latin typeface="Century Gothic" panose="020B0502020202020204" pitchFamily="34" charset="0"/>
            </a:rPr>
            <a:t>SORTANTS</a:t>
          </a:r>
        </a:p>
      </xdr:txBody>
    </xdr:sp>
    <xdr:clientData/>
  </xdr:twoCellAnchor>
  <xdr:twoCellAnchor>
    <xdr:from>
      <xdr:col>6</xdr:col>
      <xdr:colOff>1362075</xdr:colOff>
      <xdr:row>1</xdr:row>
      <xdr:rowOff>16547</xdr:rowOff>
    </xdr:from>
    <xdr:to>
      <xdr:col>6</xdr:col>
      <xdr:colOff>2082075</xdr:colOff>
      <xdr:row>4</xdr:row>
      <xdr:rowOff>167428</xdr:rowOff>
    </xdr:to>
    <xdr:sp macro="" textlink="">
      <xdr:nvSpPr>
        <xdr:cNvPr id="53" name="Ellipse 52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/>
        </xdr:cNvSpPr>
      </xdr:nvSpPr>
      <xdr:spPr>
        <a:xfrm>
          <a:off x="8620125" y="207047"/>
          <a:ext cx="720000" cy="722381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1800" b="1">
              <a:solidFill>
                <a:sysClr val="windowText" lastClr="000000"/>
              </a:solidFill>
              <a:latin typeface="Century Gothic" panose="020B0502020202020204" pitchFamily="34" charset="0"/>
            </a:rPr>
            <a:t>36 </a:t>
          </a:r>
        </a:p>
        <a:p>
          <a:pPr algn="ctr"/>
          <a:r>
            <a:rPr lang="fr-FR" sz="700">
              <a:solidFill>
                <a:sysClr val="windowText" lastClr="000000"/>
              </a:solidFill>
              <a:latin typeface="Century Gothic" panose="020B0502020202020204" pitchFamily="34" charset="0"/>
            </a:rPr>
            <a:t>gares enquêtées</a:t>
          </a:r>
        </a:p>
      </xdr:txBody>
    </xdr:sp>
    <xdr:clientData/>
  </xdr:twoCellAnchor>
  <xdr:twoCellAnchor>
    <xdr:from>
      <xdr:col>1</xdr:col>
      <xdr:colOff>542925</xdr:colOff>
      <xdr:row>2</xdr:row>
      <xdr:rowOff>190500</xdr:rowOff>
    </xdr:from>
    <xdr:to>
      <xdr:col>6</xdr:col>
      <xdr:colOff>276226</xdr:colOff>
      <xdr:row>5</xdr:row>
      <xdr:rowOff>95250</xdr:rowOff>
    </xdr:to>
    <xdr:sp macro="" textlink="">
      <xdr:nvSpPr>
        <xdr:cNvPr id="55" name="Rectangle 54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/>
      </xdr:nvSpPr>
      <xdr:spPr>
        <a:xfrm>
          <a:off x="7029450" y="3686175"/>
          <a:ext cx="5905501" cy="609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fr-FR" sz="900" b="1" baseline="0">
              <a:solidFill>
                <a:srgbClr val="FF0000"/>
              </a:solidFill>
              <a:effectLst/>
              <a:latin typeface="Century Gothic" panose="020B0502020202020204" pitchFamily="34" charset="0"/>
              <a:ea typeface="+mn-ea"/>
              <a:cs typeface="+mn-cs"/>
              <a:sym typeface="Webdings" panose="05030102010509060703" pitchFamily="18" charset="2"/>
            </a:rPr>
            <a:t>     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notes inférieures à 6    /    </a:t>
          </a:r>
          <a:r>
            <a:rPr lang="fr-FR" sz="900">
              <a:solidFill>
                <a:schemeClr val="accent2"/>
              </a:solidFill>
              <a:effectLst/>
              <a:latin typeface="+mn-lt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fr-FR" sz="9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notes entre 6 et 7</a:t>
          </a:r>
          <a:r>
            <a:rPr lang="fr-FR" sz="900" baseline="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/    </a:t>
          </a:r>
          <a:r>
            <a:rPr lang="fr-FR" sz="900">
              <a:solidFill>
                <a:srgbClr val="92D050"/>
              </a:solidFill>
              <a:effectLst/>
              <a:latin typeface="+mn-lt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fr-FR" sz="9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fr-FR" sz="900" baseline="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notes entre 7 et 9    /    </a:t>
          </a:r>
          <a:r>
            <a:rPr lang="fr-FR" sz="90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fr-FR" sz="9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fr-FR" sz="900" baseline="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supérieures à 9</a:t>
          </a:r>
          <a:endParaRPr lang="fr-FR" sz="900" baseline="0">
            <a:solidFill>
              <a:sysClr val="windowText" lastClr="00000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38</xdr:col>
      <xdr:colOff>276225</xdr:colOff>
      <xdr:row>1</xdr:row>
      <xdr:rowOff>152400</xdr:rowOff>
    </xdr:from>
    <xdr:to>
      <xdr:col>39</xdr:col>
      <xdr:colOff>29700</xdr:colOff>
      <xdr:row>2</xdr:row>
      <xdr:rowOff>58275</xdr:rowOff>
    </xdr:to>
    <xdr:sp macro="" textlink="">
      <xdr:nvSpPr>
        <xdr:cNvPr id="56" name="Étoile : 5 branches 55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/>
        </xdr:cNvSpPr>
      </xdr:nvSpPr>
      <xdr:spPr>
        <a:xfrm>
          <a:off x="24545925" y="3409950"/>
          <a:ext cx="144000" cy="144000"/>
        </a:xfrm>
        <a:prstGeom prst="star5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6E1E78"/>
            </a:solidFill>
          </a:endParaRPr>
        </a:p>
      </xdr:txBody>
    </xdr:sp>
    <xdr:clientData/>
  </xdr:twoCellAnchor>
  <xdr:oneCellAnchor>
    <xdr:from>
      <xdr:col>25</xdr:col>
      <xdr:colOff>0</xdr:colOff>
      <xdr:row>1</xdr:row>
      <xdr:rowOff>95250</xdr:rowOff>
    </xdr:from>
    <xdr:ext cx="1809750" cy="648000"/>
    <xdr:sp macro="" textlink="">
      <xdr:nvSpPr>
        <xdr:cNvPr id="57" name="ZoneTexte 56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0894040" y="3242310"/>
          <a:ext cx="1809750" cy="648000"/>
        </a:xfrm>
        <a:custGeom>
          <a:avLst/>
          <a:gdLst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490801 w 3490801"/>
            <a:gd name="connsiteY2" fmla="*/ 276992 h 276992"/>
            <a:gd name="connsiteX3" fmla="*/ 0 w 3490801"/>
            <a:gd name="connsiteY3" fmla="*/ 276992 h 276992"/>
            <a:gd name="connsiteX4" fmla="*/ 0 w 3490801"/>
            <a:gd name="connsiteY4" fmla="*/ 0 h 276992"/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361273 w 3490801"/>
            <a:gd name="connsiteY2" fmla="*/ 152399 h 276992"/>
            <a:gd name="connsiteX3" fmla="*/ 3490801 w 3490801"/>
            <a:gd name="connsiteY3" fmla="*/ 276992 h 276992"/>
            <a:gd name="connsiteX4" fmla="*/ 0 w 3490801"/>
            <a:gd name="connsiteY4" fmla="*/ 276992 h 276992"/>
            <a:gd name="connsiteX5" fmla="*/ 0 w 3490801"/>
            <a:gd name="connsiteY5" fmla="*/ 0 h 276992"/>
            <a:gd name="connsiteX0" fmla="*/ 0 w 3702661"/>
            <a:gd name="connsiteY0" fmla="*/ 0 h 276992"/>
            <a:gd name="connsiteX1" fmla="*/ 3490801 w 3702661"/>
            <a:gd name="connsiteY1" fmla="*/ 0 h 276992"/>
            <a:gd name="connsiteX2" fmla="*/ 3361273 w 3702661"/>
            <a:gd name="connsiteY2" fmla="*/ 152399 h 276992"/>
            <a:gd name="connsiteX3" fmla="*/ 3490801 w 3702661"/>
            <a:gd name="connsiteY3" fmla="*/ 276992 h 276992"/>
            <a:gd name="connsiteX4" fmla="*/ 0 w 3702661"/>
            <a:gd name="connsiteY4" fmla="*/ 276992 h 276992"/>
            <a:gd name="connsiteX5" fmla="*/ 0 w 3702661"/>
            <a:gd name="connsiteY5" fmla="*/ 0 h 276992"/>
            <a:gd name="connsiteX0" fmla="*/ 0 w 3702661"/>
            <a:gd name="connsiteY0" fmla="*/ 0 h 309900"/>
            <a:gd name="connsiteX1" fmla="*/ 3490801 w 3702661"/>
            <a:gd name="connsiteY1" fmla="*/ 0 h 309900"/>
            <a:gd name="connsiteX2" fmla="*/ 3361273 w 3702661"/>
            <a:gd name="connsiteY2" fmla="*/ 152399 h 309900"/>
            <a:gd name="connsiteX3" fmla="*/ 3490801 w 3702661"/>
            <a:gd name="connsiteY3" fmla="*/ 276992 h 309900"/>
            <a:gd name="connsiteX4" fmla="*/ 0 w 3702661"/>
            <a:gd name="connsiteY4" fmla="*/ 276992 h 309900"/>
            <a:gd name="connsiteX5" fmla="*/ 0 w 3702661"/>
            <a:gd name="connsiteY5" fmla="*/ 0 h 309900"/>
            <a:gd name="connsiteX0" fmla="*/ 0 w 3751365"/>
            <a:gd name="connsiteY0" fmla="*/ 0 h 302558"/>
            <a:gd name="connsiteX1" fmla="*/ 3490801 w 3751365"/>
            <a:gd name="connsiteY1" fmla="*/ 0 h 302558"/>
            <a:gd name="connsiteX2" fmla="*/ 3498433 w 3751365"/>
            <a:gd name="connsiteY2" fmla="*/ 160019 h 302558"/>
            <a:gd name="connsiteX3" fmla="*/ 3490801 w 3751365"/>
            <a:gd name="connsiteY3" fmla="*/ 276992 h 302558"/>
            <a:gd name="connsiteX4" fmla="*/ 0 w 3751365"/>
            <a:gd name="connsiteY4" fmla="*/ 276992 h 302558"/>
            <a:gd name="connsiteX5" fmla="*/ 0 w 3751365"/>
            <a:gd name="connsiteY5" fmla="*/ 0 h 302558"/>
            <a:gd name="connsiteX0" fmla="*/ 0 w 3829632"/>
            <a:gd name="connsiteY0" fmla="*/ 0 h 302185"/>
            <a:gd name="connsiteX1" fmla="*/ 3490801 w 3829632"/>
            <a:gd name="connsiteY1" fmla="*/ 0 h 302185"/>
            <a:gd name="connsiteX2" fmla="*/ 3696553 w 3829632"/>
            <a:gd name="connsiteY2" fmla="*/ 167639 h 302185"/>
            <a:gd name="connsiteX3" fmla="*/ 3490801 w 3829632"/>
            <a:gd name="connsiteY3" fmla="*/ 276992 h 302185"/>
            <a:gd name="connsiteX4" fmla="*/ 0 w 3829632"/>
            <a:gd name="connsiteY4" fmla="*/ 276992 h 302185"/>
            <a:gd name="connsiteX5" fmla="*/ 0 w 3829632"/>
            <a:gd name="connsiteY5" fmla="*/ 0 h 302185"/>
            <a:gd name="connsiteX0" fmla="*/ 33 w 3829665"/>
            <a:gd name="connsiteY0" fmla="*/ 0 h 293217"/>
            <a:gd name="connsiteX1" fmla="*/ 3490834 w 3829665"/>
            <a:gd name="connsiteY1" fmla="*/ 0 h 293217"/>
            <a:gd name="connsiteX2" fmla="*/ 3696586 w 3829665"/>
            <a:gd name="connsiteY2" fmla="*/ 167639 h 293217"/>
            <a:gd name="connsiteX3" fmla="*/ 3490834 w 3829665"/>
            <a:gd name="connsiteY3" fmla="*/ 276992 h 293217"/>
            <a:gd name="connsiteX4" fmla="*/ 33 w 3829665"/>
            <a:gd name="connsiteY4" fmla="*/ 276992 h 293217"/>
            <a:gd name="connsiteX5" fmla="*/ 107565 w 3829665"/>
            <a:gd name="connsiteY5" fmla="*/ 128225 h 293217"/>
            <a:gd name="connsiteX6" fmla="*/ 33 w 3829665"/>
            <a:gd name="connsiteY6" fmla="*/ 0 h 293217"/>
            <a:gd name="connsiteX0" fmla="*/ 26 w 3829658"/>
            <a:gd name="connsiteY0" fmla="*/ 0 h 293217"/>
            <a:gd name="connsiteX1" fmla="*/ 3490827 w 3829658"/>
            <a:gd name="connsiteY1" fmla="*/ 0 h 293217"/>
            <a:gd name="connsiteX2" fmla="*/ 3696579 w 3829658"/>
            <a:gd name="connsiteY2" fmla="*/ 167639 h 293217"/>
            <a:gd name="connsiteX3" fmla="*/ 3490827 w 3829658"/>
            <a:gd name="connsiteY3" fmla="*/ 276992 h 293217"/>
            <a:gd name="connsiteX4" fmla="*/ 26 w 3829658"/>
            <a:gd name="connsiteY4" fmla="*/ 276992 h 293217"/>
            <a:gd name="connsiteX5" fmla="*/ 107558 w 3829658"/>
            <a:gd name="connsiteY5" fmla="*/ 128225 h 293217"/>
            <a:gd name="connsiteX6" fmla="*/ 26 w 3829658"/>
            <a:gd name="connsiteY6" fmla="*/ 0 h 293217"/>
            <a:gd name="connsiteX0" fmla="*/ 26 w 3829658"/>
            <a:gd name="connsiteY0" fmla="*/ 0 h 303663"/>
            <a:gd name="connsiteX1" fmla="*/ 3490827 w 3829658"/>
            <a:gd name="connsiteY1" fmla="*/ 0 h 303663"/>
            <a:gd name="connsiteX2" fmla="*/ 3696579 w 3829658"/>
            <a:gd name="connsiteY2" fmla="*/ 167639 h 303663"/>
            <a:gd name="connsiteX3" fmla="*/ 3490827 w 3829658"/>
            <a:gd name="connsiteY3" fmla="*/ 276992 h 303663"/>
            <a:gd name="connsiteX4" fmla="*/ 26 w 3829658"/>
            <a:gd name="connsiteY4" fmla="*/ 276992 h 303663"/>
            <a:gd name="connsiteX5" fmla="*/ 107558 w 3829658"/>
            <a:gd name="connsiteY5" fmla="*/ 128225 h 303663"/>
            <a:gd name="connsiteX6" fmla="*/ 26 w 3829658"/>
            <a:gd name="connsiteY6" fmla="*/ 0 h 303663"/>
            <a:gd name="connsiteX0" fmla="*/ 328 w 3829960"/>
            <a:gd name="connsiteY0" fmla="*/ 26790 h 330453"/>
            <a:gd name="connsiteX1" fmla="*/ 3491129 w 3829960"/>
            <a:gd name="connsiteY1" fmla="*/ 26790 h 330453"/>
            <a:gd name="connsiteX2" fmla="*/ 3696881 w 3829960"/>
            <a:gd name="connsiteY2" fmla="*/ 194429 h 330453"/>
            <a:gd name="connsiteX3" fmla="*/ 3491129 w 3829960"/>
            <a:gd name="connsiteY3" fmla="*/ 303782 h 330453"/>
            <a:gd name="connsiteX4" fmla="*/ 328 w 3829960"/>
            <a:gd name="connsiteY4" fmla="*/ 303782 h 330453"/>
            <a:gd name="connsiteX5" fmla="*/ 107860 w 3829960"/>
            <a:gd name="connsiteY5" fmla="*/ 155015 h 330453"/>
            <a:gd name="connsiteX6" fmla="*/ 328 w 3829960"/>
            <a:gd name="connsiteY6" fmla="*/ 26790 h 330453"/>
            <a:gd name="connsiteX0" fmla="*/ 53378 w 3829670"/>
            <a:gd name="connsiteY0" fmla="*/ 47262 h 316732"/>
            <a:gd name="connsiteX1" fmla="*/ 3490839 w 3829670"/>
            <a:gd name="connsiteY1" fmla="*/ 13069 h 316732"/>
            <a:gd name="connsiteX2" fmla="*/ 3696591 w 3829670"/>
            <a:gd name="connsiteY2" fmla="*/ 180708 h 316732"/>
            <a:gd name="connsiteX3" fmla="*/ 3490839 w 3829670"/>
            <a:gd name="connsiteY3" fmla="*/ 290061 h 316732"/>
            <a:gd name="connsiteX4" fmla="*/ 38 w 3829670"/>
            <a:gd name="connsiteY4" fmla="*/ 290061 h 316732"/>
            <a:gd name="connsiteX5" fmla="*/ 107570 w 3829670"/>
            <a:gd name="connsiteY5" fmla="*/ 141294 h 316732"/>
            <a:gd name="connsiteX6" fmla="*/ 53378 w 3829670"/>
            <a:gd name="connsiteY6" fmla="*/ 47262 h 316732"/>
            <a:gd name="connsiteX0" fmla="*/ 53378 w 3829670"/>
            <a:gd name="connsiteY0" fmla="*/ 30787 h 325901"/>
            <a:gd name="connsiteX1" fmla="*/ 3490839 w 3829670"/>
            <a:gd name="connsiteY1" fmla="*/ 22238 h 325901"/>
            <a:gd name="connsiteX2" fmla="*/ 3696591 w 3829670"/>
            <a:gd name="connsiteY2" fmla="*/ 189877 h 325901"/>
            <a:gd name="connsiteX3" fmla="*/ 3490839 w 3829670"/>
            <a:gd name="connsiteY3" fmla="*/ 299230 h 325901"/>
            <a:gd name="connsiteX4" fmla="*/ 38 w 3829670"/>
            <a:gd name="connsiteY4" fmla="*/ 299230 h 325901"/>
            <a:gd name="connsiteX5" fmla="*/ 107570 w 3829670"/>
            <a:gd name="connsiteY5" fmla="*/ 150463 h 325901"/>
            <a:gd name="connsiteX6" fmla="*/ 53378 w 3829670"/>
            <a:gd name="connsiteY6" fmla="*/ 30787 h 325901"/>
            <a:gd name="connsiteX0" fmla="*/ 335 w 3771831"/>
            <a:gd name="connsiteY0" fmla="*/ 30787 h 325901"/>
            <a:gd name="connsiteX1" fmla="*/ 3437796 w 3771831"/>
            <a:gd name="connsiteY1" fmla="*/ 22238 h 325901"/>
            <a:gd name="connsiteX2" fmla="*/ 3643548 w 3771831"/>
            <a:gd name="connsiteY2" fmla="*/ 189877 h 325901"/>
            <a:gd name="connsiteX3" fmla="*/ 3437796 w 3771831"/>
            <a:gd name="connsiteY3" fmla="*/ 299230 h 325901"/>
            <a:gd name="connsiteX4" fmla="*/ 15575 w 3771831"/>
            <a:gd name="connsiteY4" fmla="*/ 299230 h 325901"/>
            <a:gd name="connsiteX5" fmla="*/ 54527 w 3771831"/>
            <a:gd name="connsiteY5" fmla="*/ 150463 h 325901"/>
            <a:gd name="connsiteX6" fmla="*/ 335 w 3771831"/>
            <a:gd name="connsiteY6" fmla="*/ 30787 h 325901"/>
            <a:gd name="connsiteX0" fmla="*/ 226416 w 3997912"/>
            <a:gd name="connsiteY0" fmla="*/ 24176 h 308276"/>
            <a:gd name="connsiteX1" fmla="*/ 3663877 w 3997912"/>
            <a:gd name="connsiteY1" fmla="*/ 15627 h 308276"/>
            <a:gd name="connsiteX2" fmla="*/ 3869629 w 3997912"/>
            <a:gd name="connsiteY2" fmla="*/ 183266 h 308276"/>
            <a:gd name="connsiteX3" fmla="*/ 3663877 w 3997912"/>
            <a:gd name="connsiteY3" fmla="*/ 292619 h 308276"/>
            <a:gd name="connsiteX4" fmla="*/ 241656 w 3997912"/>
            <a:gd name="connsiteY4" fmla="*/ 292619 h 308276"/>
            <a:gd name="connsiteX5" fmla="*/ 318708 w 3997912"/>
            <a:gd name="connsiteY5" fmla="*/ 152401 h 308276"/>
            <a:gd name="connsiteX6" fmla="*/ 226416 w 3997912"/>
            <a:gd name="connsiteY6" fmla="*/ 24176 h 308276"/>
            <a:gd name="connsiteX0" fmla="*/ 233581 w 3989719"/>
            <a:gd name="connsiteY0" fmla="*/ 24176 h 320361"/>
            <a:gd name="connsiteX1" fmla="*/ 3671042 w 3989719"/>
            <a:gd name="connsiteY1" fmla="*/ 15627 h 320361"/>
            <a:gd name="connsiteX2" fmla="*/ 3876794 w 3989719"/>
            <a:gd name="connsiteY2" fmla="*/ 183266 h 320361"/>
            <a:gd name="connsiteX3" fmla="*/ 3671042 w 3989719"/>
            <a:gd name="connsiteY3" fmla="*/ 292619 h 320361"/>
            <a:gd name="connsiteX4" fmla="*/ 469801 w 3989719"/>
            <a:gd name="connsiteY4" fmla="*/ 309715 h 320361"/>
            <a:gd name="connsiteX5" fmla="*/ 325873 w 3989719"/>
            <a:gd name="connsiteY5" fmla="*/ 152401 h 320361"/>
            <a:gd name="connsiteX6" fmla="*/ 233581 w 3989719"/>
            <a:gd name="connsiteY6" fmla="*/ 24176 h 320361"/>
            <a:gd name="connsiteX0" fmla="*/ 331476 w 3813294"/>
            <a:gd name="connsiteY0" fmla="*/ 24176 h 320361"/>
            <a:gd name="connsiteX1" fmla="*/ 3494617 w 3813294"/>
            <a:gd name="connsiteY1" fmla="*/ 15627 h 320361"/>
            <a:gd name="connsiteX2" fmla="*/ 3700369 w 3813294"/>
            <a:gd name="connsiteY2" fmla="*/ 183266 h 320361"/>
            <a:gd name="connsiteX3" fmla="*/ 3494617 w 3813294"/>
            <a:gd name="connsiteY3" fmla="*/ 292619 h 320361"/>
            <a:gd name="connsiteX4" fmla="*/ 293376 w 3813294"/>
            <a:gd name="connsiteY4" fmla="*/ 309715 h 320361"/>
            <a:gd name="connsiteX5" fmla="*/ 149448 w 3813294"/>
            <a:gd name="connsiteY5" fmla="*/ 152401 h 320361"/>
            <a:gd name="connsiteX6" fmla="*/ 331476 w 3813294"/>
            <a:gd name="connsiteY6" fmla="*/ 24176 h 3203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813294" h="320361">
              <a:moveTo>
                <a:pt x="331476" y="24176"/>
              </a:moveTo>
              <a:cubicBezTo>
                <a:pt x="889004" y="1380"/>
                <a:pt x="2878525" y="-12313"/>
                <a:pt x="3494617" y="15627"/>
              </a:cubicBezTo>
              <a:cubicBezTo>
                <a:pt x="4054829" y="41027"/>
                <a:pt x="3657193" y="141735"/>
                <a:pt x="3700369" y="183266"/>
              </a:cubicBezTo>
              <a:cubicBezTo>
                <a:pt x="3697825" y="222257"/>
                <a:pt x="4062449" y="271544"/>
                <a:pt x="3494617" y="292619"/>
              </a:cubicBezTo>
              <a:cubicBezTo>
                <a:pt x="2926785" y="313694"/>
                <a:pt x="850904" y="333085"/>
                <a:pt x="293376" y="309715"/>
              </a:cubicBezTo>
              <a:cubicBezTo>
                <a:pt x="-264152" y="286345"/>
                <a:pt x="143098" y="199991"/>
                <a:pt x="149448" y="152401"/>
              </a:cubicBezTo>
              <a:cubicBezTo>
                <a:pt x="155798" y="104811"/>
                <a:pt x="-226052" y="46972"/>
                <a:pt x="331476" y="24176"/>
              </a:cubicBezTo>
              <a:close/>
            </a:path>
          </a:pathLst>
        </a:custGeom>
        <a:solidFill>
          <a:srgbClr val="82BE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P2</a:t>
          </a:r>
        </a:p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Les déplacements</a:t>
          </a:r>
          <a:r>
            <a:rPr lang="fr-FR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dans la gare</a:t>
          </a:r>
        </a:p>
      </xdr:txBody>
    </xdr:sp>
    <xdr:clientData/>
  </xdr:oneCellAnchor>
  <xdr:twoCellAnchor>
    <xdr:from>
      <xdr:col>25</xdr:col>
      <xdr:colOff>11481</xdr:colOff>
      <xdr:row>1</xdr:row>
      <xdr:rowOff>0</xdr:rowOff>
    </xdr:from>
    <xdr:to>
      <xdr:col>26</xdr:col>
      <xdr:colOff>313466</xdr:colOff>
      <xdr:row>2</xdr:row>
      <xdr:rowOff>14328</xdr:rowOff>
    </xdr:to>
    <xdr:sp macro="" textlink="">
      <xdr:nvSpPr>
        <xdr:cNvPr id="58" name="Rectangle 57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/>
      </xdr:nvSpPr>
      <xdr:spPr>
        <a:xfrm rot="20799574">
          <a:off x="20905521" y="3129999"/>
          <a:ext cx="736325" cy="259989"/>
        </a:xfrm>
        <a:prstGeom prst="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000" b="1">
              <a:solidFill>
                <a:schemeClr val="bg1"/>
              </a:solidFill>
              <a:latin typeface="Century Gothic" panose="020B0502020202020204" pitchFamily="34" charset="0"/>
            </a:rPr>
            <a:t>ENTRANTS</a:t>
          </a:r>
        </a:p>
      </xdr:txBody>
    </xdr:sp>
    <xdr:clientData/>
  </xdr:twoCellAnchor>
  <xdr:twoCellAnchor>
    <xdr:from>
      <xdr:col>20</xdr:col>
      <xdr:colOff>13862</xdr:colOff>
      <xdr:row>1</xdr:row>
      <xdr:rowOff>0</xdr:rowOff>
    </xdr:from>
    <xdr:to>
      <xdr:col>21</xdr:col>
      <xdr:colOff>315847</xdr:colOff>
      <xdr:row>2</xdr:row>
      <xdr:rowOff>14328</xdr:rowOff>
    </xdr:to>
    <xdr:sp macro="" textlink="">
      <xdr:nvSpPr>
        <xdr:cNvPr id="60" name="Rectangle 59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/>
      </xdr:nvSpPr>
      <xdr:spPr>
        <a:xfrm rot="20799574">
          <a:off x="18103742" y="3129999"/>
          <a:ext cx="736325" cy="259989"/>
        </a:xfrm>
        <a:prstGeom prst="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000" b="1">
              <a:solidFill>
                <a:schemeClr val="bg1"/>
              </a:solidFill>
              <a:latin typeface="Century Gothic" panose="020B0502020202020204" pitchFamily="34" charset="0"/>
            </a:rPr>
            <a:t>ENTRANTS</a:t>
          </a:r>
        </a:p>
      </xdr:txBody>
    </xdr:sp>
    <xdr:clientData/>
  </xdr:twoCellAnchor>
  <xdr:twoCellAnchor>
    <xdr:from>
      <xdr:col>23</xdr:col>
      <xdr:colOff>333375</xdr:colOff>
      <xdr:row>1</xdr:row>
      <xdr:rowOff>83820</xdr:rowOff>
    </xdr:from>
    <xdr:to>
      <xdr:col>24</xdr:col>
      <xdr:colOff>86850</xdr:colOff>
      <xdr:row>1</xdr:row>
      <xdr:rowOff>218295</xdr:rowOff>
    </xdr:to>
    <xdr:sp macro="" textlink="">
      <xdr:nvSpPr>
        <xdr:cNvPr id="62" name="Étoile : 5 branches 61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/>
        </xdr:cNvSpPr>
      </xdr:nvSpPr>
      <xdr:spPr>
        <a:xfrm>
          <a:off x="21616035" y="3230880"/>
          <a:ext cx="157335" cy="134475"/>
        </a:xfrm>
        <a:prstGeom prst="star5">
          <a:avLst/>
        </a:prstGeom>
        <a:solidFill>
          <a:srgbClr val="0088C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6E1E78"/>
            </a:solidFill>
          </a:endParaRPr>
        </a:p>
      </xdr:txBody>
    </xdr:sp>
    <xdr:clientData/>
  </xdr:twoCellAnchor>
  <xdr:oneCellAnchor>
    <xdr:from>
      <xdr:col>61</xdr:col>
      <xdr:colOff>0</xdr:colOff>
      <xdr:row>1</xdr:row>
      <xdr:rowOff>95250</xdr:rowOff>
    </xdr:from>
    <xdr:ext cx="1809750" cy="648000"/>
    <xdr:sp macro="" textlink="">
      <xdr:nvSpPr>
        <xdr:cNvPr id="59" name="ZoneTexte 58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7526000" y="3352800"/>
          <a:ext cx="1809750" cy="648000"/>
        </a:xfrm>
        <a:custGeom>
          <a:avLst/>
          <a:gdLst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490801 w 3490801"/>
            <a:gd name="connsiteY2" fmla="*/ 276992 h 276992"/>
            <a:gd name="connsiteX3" fmla="*/ 0 w 3490801"/>
            <a:gd name="connsiteY3" fmla="*/ 276992 h 276992"/>
            <a:gd name="connsiteX4" fmla="*/ 0 w 3490801"/>
            <a:gd name="connsiteY4" fmla="*/ 0 h 276992"/>
            <a:gd name="connsiteX0" fmla="*/ 0 w 3490801"/>
            <a:gd name="connsiteY0" fmla="*/ 0 h 276992"/>
            <a:gd name="connsiteX1" fmla="*/ 3490801 w 3490801"/>
            <a:gd name="connsiteY1" fmla="*/ 0 h 276992"/>
            <a:gd name="connsiteX2" fmla="*/ 3361273 w 3490801"/>
            <a:gd name="connsiteY2" fmla="*/ 152399 h 276992"/>
            <a:gd name="connsiteX3" fmla="*/ 3490801 w 3490801"/>
            <a:gd name="connsiteY3" fmla="*/ 276992 h 276992"/>
            <a:gd name="connsiteX4" fmla="*/ 0 w 3490801"/>
            <a:gd name="connsiteY4" fmla="*/ 276992 h 276992"/>
            <a:gd name="connsiteX5" fmla="*/ 0 w 3490801"/>
            <a:gd name="connsiteY5" fmla="*/ 0 h 276992"/>
            <a:gd name="connsiteX0" fmla="*/ 0 w 3702661"/>
            <a:gd name="connsiteY0" fmla="*/ 0 h 276992"/>
            <a:gd name="connsiteX1" fmla="*/ 3490801 w 3702661"/>
            <a:gd name="connsiteY1" fmla="*/ 0 h 276992"/>
            <a:gd name="connsiteX2" fmla="*/ 3361273 w 3702661"/>
            <a:gd name="connsiteY2" fmla="*/ 152399 h 276992"/>
            <a:gd name="connsiteX3" fmla="*/ 3490801 w 3702661"/>
            <a:gd name="connsiteY3" fmla="*/ 276992 h 276992"/>
            <a:gd name="connsiteX4" fmla="*/ 0 w 3702661"/>
            <a:gd name="connsiteY4" fmla="*/ 276992 h 276992"/>
            <a:gd name="connsiteX5" fmla="*/ 0 w 3702661"/>
            <a:gd name="connsiteY5" fmla="*/ 0 h 276992"/>
            <a:gd name="connsiteX0" fmla="*/ 0 w 3702661"/>
            <a:gd name="connsiteY0" fmla="*/ 0 h 309900"/>
            <a:gd name="connsiteX1" fmla="*/ 3490801 w 3702661"/>
            <a:gd name="connsiteY1" fmla="*/ 0 h 309900"/>
            <a:gd name="connsiteX2" fmla="*/ 3361273 w 3702661"/>
            <a:gd name="connsiteY2" fmla="*/ 152399 h 309900"/>
            <a:gd name="connsiteX3" fmla="*/ 3490801 w 3702661"/>
            <a:gd name="connsiteY3" fmla="*/ 276992 h 309900"/>
            <a:gd name="connsiteX4" fmla="*/ 0 w 3702661"/>
            <a:gd name="connsiteY4" fmla="*/ 276992 h 309900"/>
            <a:gd name="connsiteX5" fmla="*/ 0 w 3702661"/>
            <a:gd name="connsiteY5" fmla="*/ 0 h 309900"/>
            <a:gd name="connsiteX0" fmla="*/ 0 w 3751365"/>
            <a:gd name="connsiteY0" fmla="*/ 0 h 302558"/>
            <a:gd name="connsiteX1" fmla="*/ 3490801 w 3751365"/>
            <a:gd name="connsiteY1" fmla="*/ 0 h 302558"/>
            <a:gd name="connsiteX2" fmla="*/ 3498433 w 3751365"/>
            <a:gd name="connsiteY2" fmla="*/ 160019 h 302558"/>
            <a:gd name="connsiteX3" fmla="*/ 3490801 w 3751365"/>
            <a:gd name="connsiteY3" fmla="*/ 276992 h 302558"/>
            <a:gd name="connsiteX4" fmla="*/ 0 w 3751365"/>
            <a:gd name="connsiteY4" fmla="*/ 276992 h 302558"/>
            <a:gd name="connsiteX5" fmla="*/ 0 w 3751365"/>
            <a:gd name="connsiteY5" fmla="*/ 0 h 302558"/>
            <a:gd name="connsiteX0" fmla="*/ 0 w 3829632"/>
            <a:gd name="connsiteY0" fmla="*/ 0 h 302185"/>
            <a:gd name="connsiteX1" fmla="*/ 3490801 w 3829632"/>
            <a:gd name="connsiteY1" fmla="*/ 0 h 302185"/>
            <a:gd name="connsiteX2" fmla="*/ 3696553 w 3829632"/>
            <a:gd name="connsiteY2" fmla="*/ 167639 h 302185"/>
            <a:gd name="connsiteX3" fmla="*/ 3490801 w 3829632"/>
            <a:gd name="connsiteY3" fmla="*/ 276992 h 302185"/>
            <a:gd name="connsiteX4" fmla="*/ 0 w 3829632"/>
            <a:gd name="connsiteY4" fmla="*/ 276992 h 302185"/>
            <a:gd name="connsiteX5" fmla="*/ 0 w 3829632"/>
            <a:gd name="connsiteY5" fmla="*/ 0 h 302185"/>
            <a:gd name="connsiteX0" fmla="*/ 33 w 3829665"/>
            <a:gd name="connsiteY0" fmla="*/ 0 h 293217"/>
            <a:gd name="connsiteX1" fmla="*/ 3490834 w 3829665"/>
            <a:gd name="connsiteY1" fmla="*/ 0 h 293217"/>
            <a:gd name="connsiteX2" fmla="*/ 3696586 w 3829665"/>
            <a:gd name="connsiteY2" fmla="*/ 167639 h 293217"/>
            <a:gd name="connsiteX3" fmla="*/ 3490834 w 3829665"/>
            <a:gd name="connsiteY3" fmla="*/ 276992 h 293217"/>
            <a:gd name="connsiteX4" fmla="*/ 33 w 3829665"/>
            <a:gd name="connsiteY4" fmla="*/ 276992 h 293217"/>
            <a:gd name="connsiteX5" fmla="*/ 107565 w 3829665"/>
            <a:gd name="connsiteY5" fmla="*/ 128225 h 293217"/>
            <a:gd name="connsiteX6" fmla="*/ 33 w 3829665"/>
            <a:gd name="connsiteY6" fmla="*/ 0 h 293217"/>
            <a:gd name="connsiteX0" fmla="*/ 26 w 3829658"/>
            <a:gd name="connsiteY0" fmla="*/ 0 h 293217"/>
            <a:gd name="connsiteX1" fmla="*/ 3490827 w 3829658"/>
            <a:gd name="connsiteY1" fmla="*/ 0 h 293217"/>
            <a:gd name="connsiteX2" fmla="*/ 3696579 w 3829658"/>
            <a:gd name="connsiteY2" fmla="*/ 167639 h 293217"/>
            <a:gd name="connsiteX3" fmla="*/ 3490827 w 3829658"/>
            <a:gd name="connsiteY3" fmla="*/ 276992 h 293217"/>
            <a:gd name="connsiteX4" fmla="*/ 26 w 3829658"/>
            <a:gd name="connsiteY4" fmla="*/ 276992 h 293217"/>
            <a:gd name="connsiteX5" fmla="*/ 107558 w 3829658"/>
            <a:gd name="connsiteY5" fmla="*/ 128225 h 293217"/>
            <a:gd name="connsiteX6" fmla="*/ 26 w 3829658"/>
            <a:gd name="connsiteY6" fmla="*/ 0 h 293217"/>
            <a:gd name="connsiteX0" fmla="*/ 26 w 3829658"/>
            <a:gd name="connsiteY0" fmla="*/ 0 h 303663"/>
            <a:gd name="connsiteX1" fmla="*/ 3490827 w 3829658"/>
            <a:gd name="connsiteY1" fmla="*/ 0 h 303663"/>
            <a:gd name="connsiteX2" fmla="*/ 3696579 w 3829658"/>
            <a:gd name="connsiteY2" fmla="*/ 167639 h 303663"/>
            <a:gd name="connsiteX3" fmla="*/ 3490827 w 3829658"/>
            <a:gd name="connsiteY3" fmla="*/ 276992 h 303663"/>
            <a:gd name="connsiteX4" fmla="*/ 26 w 3829658"/>
            <a:gd name="connsiteY4" fmla="*/ 276992 h 303663"/>
            <a:gd name="connsiteX5" fmla="*/ 107558 w 3829658"/>
            <a:gd name="connsiteY5" fmla="*/ 128225 h 303663"/>
            <a:gd name="connsiteX6" fmla="*/ 26 w 3829658"/>
            <a:gd name="connsiteY6" fmla="*/ 0 h 303663"/>
            <a:gd name="connsiteX0" fmla="*/ 328 w 3829960"/>
            <a:gd name="connsiteY0" fmla="*/ 26790 h 330453"/>
            <a:gd name="connsiteX1" fmla="*/ 3491129 w 3829960"/>
            <a:gd name="connsiteY1" fmla="*/ 26790 h 330453"/>
            <a:gd name="connsiteX2" fmla="*/ 3696881 w 3829960"/>
            <a:gd name="connsiteY2" fmla="*/ 194429 h 330453"/>
            <a:gd name="connsiteX3" fmla="*/ 3491129 w 3829960"/>
            <a:gd name="connsiteY3" fmla="*/ 303782 h 330453"/>
            <a:gd name="connsiteX4" fmla="*/ 328 w 3829960"/>
            <a:gd name="connsiteY4" fmla="*/ 303782 h 330453"/>
            <a:gd name="connsiteX5" fmla="*/ 107860 w 3829960"/>
            <a:gd name="connsiteY5" fmla="*/ 155015 h 330453"/>
            <a:gd name="connsiteX6" fmla="*/ 328 w 3829960"/>
            <a:gd name="connsiteY6" fmla="*/ 26790 h 330453"/>
            <a:gd name="connsiteX0" fmla="*/ 53378 w 3829670"/>
            <a:gd name="connsiteY0" fmla="*/ 47262 h 316732"/>
            <a:gd name="connsiteX1" fmla="*/ 3490839 w 3829670"/>
            <a:gd name="connsiteY1" fmla="*/ 13069 h 316732"/>
            <a:gd name="connsiteX2" fmla="*/ 3696591 w 3829670"/>
            <a:gd name="connsiteY2" fmla="*/ 180708 h 316732"/>
            <a:gd name="connsiteX3" fmla="*/ 3490839 w 3829670"/>
            <a:gd name="connsiteY3" fmla="*/ 290061 h 316732"/>
            <a:gd name="connsiteX4" fmla="*/ 38 w 3829670"/>
            <a:gd name="connsiteY4" fmla="*/ 290061 h 316732"/>
            <a:gd name="connsiteX5" fmla="*/ 107570 w 3829670"/>
            <a:gd name="connsiteY5" fmla="*/ 141294 h 316732"/>
            <a:gd name="connsiteX6" fmla="*/ 53378 w 3829670"/>
            <a:gd name="connsiteY6" fmla="*/ 47262 h 316732"/>
            <a:gd name="connsiteX0" fmla="*/ 53378 w 3829670"/>
            <a:gd name="connsiteY0" fmla="*/ 30787 h 325901"/>
            <a:gd name="connsiteX1" fmla="*/ 3490839 w 3829670"/>
            <a:gd name="connsiteY1" fmla="*/ 22238 h 325901"/>
            <a:gd name="connsiteX2" fmla="*/ 3696591 w 3829670"/>
            <a:gd name="connsiteY2" fmla="*/ 189877 h 325901"/>
            <a:gd name="connsiteX3" fmla="*/ 3490839 w 3829670"/>
            <a:gd name="connsiteY3" fmla="*/ 299230 h 325901"/>
            <a:gd name="connsiteX4" fmla="*/ 38 w 3829670"/>
            <a:gd name="connsiteY4" fmla="*/ 299230 h 325901"/>
            <a:gd name="connsiteX5" fmla="*/ 107570 w 3829670"/>
            <a:gd name="connsiteY5" fmla="*/ 150463 h 325901"/>
            <a:gd name="connsiteX6" fmla="*/ 53378 w 3829670"/>
            <a:gd name="connsiteY6" fmla="*/ 30787 h 325901"/>
            <a:gd name="connsiteX0" fmla="*/ 335 w 3771831"/>
            <a:gd name="connsiteY0" fmla="*/ 30787 h 325901"/>
            <a:gd name="connsiteX1" fmla="*/ 3437796 w 3771831"/>
            <a:gd name="connsiteY1" fmla="*/ 22238 h 325901"/>
            <a:gd name="connsiteX2" fmla="*/ 3643548 w 3771831"/>
            <a:gd name="connsiteY2" fmla="*/ 189877 h 325901"/>
            <a:gd name="connsiteX3" fmla="*/ 3437796 w 3771831"/>
            <a:gd name="connsiteY3" fmla="*/ 299230 h 325901"/>
            <a:gd name="connsiteX4" fmla="*/ 15575 w 3771831"/>
            <a:gd name="connsiteY4" fmla="*/ 299230 h 325901"/>
            <a:gd name="connsiteX5" fmla="*/ 54527 w 3771831"/>
            <a:gd name="connsiteY5" fmla="*/ 150463 h 325901"/>
            <a:gd name="connsiteX6" fmla="*/ 335 w 3771831"/>
            <a:gd name="connsiteY6" fmla="*/ 30787 h 325901"/>
            <a:gd name="connsiteX0" fmla="*/ 226416 w 3997912"/>
            <a:gd name="connsiteY0" fmla="*/ 24176 h 308276"/>
            <a:gd name="connsiteX1" fmla="*/ 3663877 w 3997912"/>
            <a:gd name="connsiteY1" fmla="*/ 15627 h 308276"/>
            <a:gd name="connsiteX2" fmla="*/ 3869629 w 3997912"/>
            <a:gd name="connsiteY2" fmla="*/ 183266 h 308276"/>
            <a:gd name="connsiteX3" fmla="*/ 3663877 w 3997912"/>
            <a:gd name="connsiteY3" fmla="*/ 292619 h 308276"/>
            <a:gd name="connsiteX4" fmla="*/ 241656 w 3997912"/>
            <a:gd name="connsiteY4" fmla="*/ 292619 h 308276"/>
            <a:gd name="connsiteX5" fmla="*/ 318708 w 3997912"/>
            <a:gd name="connsiteY5" fmla="*/ 152401 h 308276"/>
            <a:gd name="connsiteX6" fmla="*/ 226416 w 3997912"/>
            <a:gd name="connsiteY6" fmla="*/ 24176 h 308276"/>
            <a:gd name="connsiteX0" fmla="*/ 233581 w 3989719"/>
            <a:gd name="connsiteY0" fmla="*/ 24176 h 320361"/>
            <a:gd name="connsiteX1" fmla="*/ 3671042 w 3989719"/>
            <a:gd name="connsiteY1" fmla="*/ 15627 h 320361"/>
            <a:gd name="connsiteX2" fmla="*/ 3876794 w 3989719"/>
            <a:gd name="connsiteY2" fmla="*/ 183266 h 320361"/>
            <a:gd name="connsiteX3" fmla="*/ 3671042 w 3989719"/>
            <a:gd name="connsiteY3" fmla="*/ 292619 h 320361"/>
            <a:gd name="connsiteX4" fmla="*/ 469801 w 3989719"/>
            <a:gd name="connsiteY4" fmla="*/ 309715 h 320361"/>
            <a:gd name="connsiteX5" fmla="*/ 325873 w 3989719"/>
            <a:gd name="connsiteY5" fmla="*/ 152401 h 320361"/>
            <a:gd name="connsiteX6" fmla="*/ 233581 w 3989719"/>
            <a:gd name="connsiteY6" fmla="*/ 24176 h 320361"/>
            <a:gd name="connsiteX0" fmla="*/ 331476 w 3813294"/>
            <a:gd name="connsiteY0" fmla="*/ 24176 h 320361"/>
            <a:gd name="connsiteX1" fmla="*/ 3494617 w 3813294"/>
            <a:gd name="connsiteY1" fmla="*/ 15627 h 320361"/>
            <a:gd name="connsiteX2" fmla="*/ 3700369 w 3813294"/>
            <a:gd name="connsiteY2" fmla="*/ 183266 h 320361"/>
            <a:gd name="connsiteX3" fmla="*/ 3494617 w 3813294"/>
            <a:gd name="connsiteY3" fmla="*/ 292619 h 320361"/>
            <a:gd name="connsiteX4" fmla="*/ 293376 w 3813294"/>
            <a:gd name="connsiteY4" fmla="*/ 309715 h 320361"/>
            <a:gd name="connsiteX5" fmla="*/ 149448 w 3813294"/>
            <a:gd name="connsiteY5" fmla="*/ 152401 h 320361"/>
            <a:gd name="connsiteX6" fmla="*/ 331476 w 3813294"/>
            <a:gd name="connsiteY6" fmla="*/ 24176 h 3203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813294" h="320361">
              <a:moveTo>
                <a:pt x="331476" y="24176"/>
              </a:moveTo>
              <a:cubicBezTo>
                <a:pt x="889004" y="1380"/>
                <a:pt x="2878525" y="-12313"/>
                <a:pt x="3494617" y="15627"/>
              </a:cubicBezTo>
              <a:cubicBezTo>
                <a:pt x="4054829" y="41027"/>
                <a:pt x="3657193" y="141735"/>
                <a:pt x="3700369" y="183266"/>
              </a:cubicBezTo>
              <a:cubicBezTo>
                <a:pt x="3697825" y="222257"/>
                <a:pt x="4062449" y="271544"/>
                <a:pt x="3494617" y="292619"/>
              </a:cubicBezTo>
              <a:cubicBezTo>
                <a:pt x="2926785" y="313694"/>
                <a:pt x="850904" y="333085"/>
                <a:pt x="293376" y="309715"/>
              </a:cubicBezTo>
              <a:cubicBezTo>
                <a:pt x="-264152" y="286345"/>
                <a:pt x="143098" y="199991"/>
                <a:pt x="149448" y="152401"/>
              </a:cubicBezTo>
              <a:cubicBezTo>
                <a:pt x="155798" y="104811"/>
                <a:pt x="-226052" y="46972"/>
                <a:pt x="331476" y="24176"/>
              </a:cubicBezTo>
              <a:close/>
            </a:path>
          </a:pathLst>
        </a:custGeom>
        <a:solidFill>
          <a:srgbClr val="0088C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P1</a:t>
          </a:r>
        </a:p>
        <a:p>
          <a:pPr algn="ctr"/>
          <a:r>
            <a:rPr lang="fr-F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Les informations</a:t>
          </a:r>
          <a:endParaRPr lang="fr-FR" sz="900" b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61</xdr:col>
      <xdr:colOff>13862</xdr:colOff>
      <xdr:row>1</xdr:row>
      <xdr:rowOff>0</xdr:rowOff>
    </xdr:from>
    <xdr:to>
      <xdr:col>62</xdr:col>
      <xdr:colOff>315847</xdr:colOff>
      <xdr:row>2</xdr:row>
      <xdr:rowOff>14328</xdr:rowOff>
    </xdr:to>
    <xdr:sp macro="" textlink="">
      <xdr:nvSpPr>
        <xdr:cNvPr id="63" name="Rectangle 62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/>
      </xdr:nvSpPr>
      <xdr:spPr>
        <a:xfrm rot="20799574">
          <a:off x="17539862" y="3232869"/>
          <a:ext cx="721085" cy="277134"/>
        </a:xfrm>
        <a:prstGeom prst="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000" b="1">
              <a:solidFill>
                <a:schemeClr val="bg1"/>
              </a:solidFill>
              <a:latin typeface="Century Gothic" panose="020B0502020202020204" pitchFamily="34" charset="0"/>
            </a:rPr>
            <a:t>SORTANTS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R178"/>
  <sheetViews>
    <sheetView showGridLines="0" tabSelected="1" zoomScaleNormal="100" workbookViewId="0">
      <pane xSplit="7" ySplit="6" topLeftCell="H7" activePane="bottomRight" state="frozen"/>
      <selection pane="topRight" activeCell="H1" sqref="H1"/>
      <selection pane="bottomLeft" activeCell="A6" sqref="A6"/>
      <selection pane="bottomRight" activeCell="H7" sqref="H7"/>
    </sheetView>
  </sheetViews>
  <sheetFormatPr baseColWidth="10" defaultRowHeight="15" x14ac:dyDescent="0.25"/>
  <cols>
    <col min="1" max="1" width="15.140625" bestFit="1" customWidth="1"/>
    <col min="2" max="2" width="12.28515625" customWidth="1"/>
    <col min="3" max="3" width="13.7109375" customWidth="1"/>
    <col min="4" max="4" width="9.140625" customWidth="1"/>
    <col min="5" max="5" width="36.5703125" customWidth="1"/>
    <col min="6" max="6" width="22" customWidth="1"/>
    <col min="7" max="7" width="33" customWidth="1"/>
    <col min="8" max="8" width="9.5703125" style="32" customWidth="1"/>
    <col min="9" max="13" width="6.28515625" customWidth="1"/>
    <col min="14" max="14" width="5.85546875" customWidth="1"/>
    <col min="15" max="15" width="2.7109375" customWidth="1"/>
    <col min="16" max="18" width="6.28515625" customWidth="1"/>
    <col min="19" max="19" width="5.85546875" customWidth="1"/>
    <col min="20" max="20" width="2.7109375" customWidth="1"/>
    <col min="21" max="23" width="6.28515625" style="32" customWidth="1"/>
    <col min="24" max="24" width="5.85546875" style="32" customWidth="1"/>
    <col min="25" max="25" width="2.7109375" style="32" customWidth="1"/>
    <col min="26" max="28" width="6.28515625" style="32" customWidth="1"/>
    <col min="29" max="29" width="5.85546875" style="32" customWidth="1"/>
    <col min="30" max="30" width="2.7109375" style="32" customWidth="1"/>
    <col min="31" max="33" width="6.28515625" customWidth="1"/>
    <col min="34" max="34" width="5.85546875" customWidth="1"/>
    <col min="35" max="35" width="2.7109375" customWidth="1"/>
    <col min="36" max="38" width="6.28515625" customWidth="1"/>
    <col min="39" max="39" width="5.85546875" customWidth="1"/>
    <col min="40" max="40" width="2.7109375" customWidth="1"/>
    <col min="41" max="43" width="6.28515625" customWidth="1"/>
    <col min="44" max="44" width="5.85546875" customWidth="1"/>
    <col min="45" max="45" width="2.7109375" customWidth="1"/>
    <col min="46" max="48" width="6.28515625" customWidth="1"/>
    <col min="49" max="49" width="5.85546875" customWidth="1"/>
    <col min="50" max="50" width="2.7109375" customWidth="1"/>
    <col min="51" max="53" width="6.28515625" customWidth="1"/>
    <col min="54" max="54" width="5.85546875" customWidth="1"/>
    <col min="55" max="55" width="2.7109375" customWidth="1"/>
    <col min="56" max="56" width="3.5703125" customWidth="1"/>
    <col min="57" max="59" width="6.28515625" customWidth="1"/>
    <col min="60" max="60" width="5.85546875" customWidth="1"/>
    <col min="61" max="61" width="2.7109375" customWidth="1"/>
    <col min="62" max="64" width="6.28515625" style="32" customWidth="1"/>
    <col min="65" max="65" width="5.85546875" style="32" customWidth="1"/>
    <col min="66" max="66" width="2.7109375" style="32" customWidth="1"/>
    <col min="67" max="69" width="6.28515625" customWidth="1"/>
    <col min="70" max="70" width="5.85546875" customWidth="1"/>
    <col min="71" max="71" width="2.7109375" customWidth="1"/>
    <col min="72" max="74" width="6.28515625" customWidth="1"/>
    <col min="75" max="75" width="5.85546875" customWidth="1"/>
    <col min="76" max="76" width="2.7109375" customWidth="1"/>
    <col min="77" max="79" width="6.28515625" customWidth="1"/>
    <col min="80" max="80" width="5.85546875" customWidth="1"/>
    <col min="81" max="81" width="2.7109375" customWidth="1"/>
    <col min="82" max="84" width="6.28515625" customWidth="1"/>
    <col min="85" max="85" width="5.85546875" customWidth="1"/>
    <col min="86" max="86" width="2.7109375" customWidth="1"/>
    <col min="87" max="89" width="6.28515625" customWidth="1"/>
    <col min="90" max="90" width="5.85546875" customWidth="1"/>
    <col min="91" max="91" width="2.7109375" customWidth="1"/>
    <col min="92" max="94" width="6.28515625" customWidth="1"/>
    <col min="95" max="95" width="5.85546875" customWidth="1"/>
    <col min="96" max="96" width="2.7109375" customWidth="1"/>
  </cols>
  <sheetData>
    <row r="1" spans="1:96" s="32" customFormat="1" x14ac:dyDescent="0.25"/>
    <row r="2" spans="1:96" x14ac:dyDescent="0.25">
      <c r="A2" s="1"/>
      <c r="B2" s="2"/>
      <c r="C2" s="2"/>
      <c r="D2" s="2"/>
      <c r="E2" s="2"/>
      <c r="F2" s="2"/>
      <c r="G2" s="2"/>
    </row>
    <row r="3" spans="1:96" x14ac:dyDescent="0.25">
      <c r="A3" s="1"/>
      <c r="B3" s="2"/>
      <c r="C3" s="2"/>
      <c r="D3" s="2"/>
      <c r="E3" s="2"/>
      <c r="F3" s="2"/>
      <c r="G3" s="2"/>
      <c r="H3" s="2"/>
    </row>
    <row r="4" spans="1:96" x14ac:dyDescent="0.25">
      <c r="A4" s="1"/>
      <c r="B4" s="2"/>
      <c r="C4" s="2"/>
      <c r="D4" s="2"/>
      <c r="E4" s="2"/>
      <c r="F4" s="2"/>
      <c r="G4" s="2"/>
      <c r="H4" s="2"/>
    </row>
    <row r="5" spans="1:96" ht="18" customHeight="1" thickBot="1" x14ac:dyDescent="0.3">
      <c r="A5" s="1"/>
      <c r="B5" s="2"/>
      <c r="C5" s="2"/>
      <c r="D5" s="2"/>
      <c r="E5" s="2"/>
      <c r="F5" s="2"/>
      <c r="G5" s="2"/>
      <c r="H5" s="2"/>
      <c r="I5" s="108"/>
      <c r="J5" s="108"/>
      <c r="K5" s="108"/>
      <c r="L5" s="108"/>
      <c r="M5" s="3"/>
      <c r="N5" s="3"/>
      <c r="O5" s="3"/>
      <c r="P5" s="108"/>
      <c r="Q5" s="108"/>
      <c r="R5" s="3"/>
      <c r="S5" s="3"/>
      <c r="T5" s="3"/>
      <c r="U5" s="108"/>
      <c r="V5" s="108"/>
      <c r="W5" s="67"/>
      <c r="X5" s="67"/>
      <c r="Y5" s="67"/>
      <c r="Z5" s="108"/>
      <c r="AA5" s="108"/>
      <c r="AB5" s="67"/>
      <c r="AC5" s="67"/>
      <c r="AD5" s="67"/>
      <c r="AE5" s="108"/>
      <c r="AF5" s="108"/>
      <c r="AG5" s="3"/>
      <c r="AH5" s="3"/>
      <c r="AI5" s="3"/>
      <c r="AJ5" s="108"/>
      <c r="AK5" s="108"/>
      <c r="AL5" s="3"/>
      <c r="AM5" s="3"/>
      <c r="AN5" s="3"/>
      <c r="AO5" s="108"/>
      <c r="AP5" s="108"/>
      <c r="AQ5" s="3"/>
      <c r="AR5" s="3"/>
      <c r="AS5" s="3"/>
      <c r="AT5" s="108"/>
      <c r="AU5" s="108"/>
      <c r="AV5" s="3"/>
      <c r="AW5" s="3"/>
      <c r="AX5" s="3"/>
      <c r="AY5" s="108"/>
      <c r="AZ5" s="108"/>
      <c r="BA5" s="3"/>
      <c r="BB5" s="3"/>
      <c r="BC5" s="3"/>
      <c r="BE5" s="108"/>
      <c r="BF5" s="108"/>
      <c r="BG5" s="3"/>
      <c r="BH5" s="3"/>
      <c r="BI5" s="3"/>
      <c r="BJ5" s="108"/>
      <c r="BK5" s="108"/>
      <c r="BL5" s="100"/>
      <c r="BM5" s="100"/>
      <c r="BN5" s="100"/>
      <c r="BO5" s="108"/>
      <c r="BP5" s="108"/>
      <c r="BQ5" s="3"/>
      <c r="BR5" s="3"/>
      <c r="BS5" s="3"/>
      <c r="BT5" s="108"/>
      <c r="BU5" s="108"/>
      <c r="BV5" s="3"/>
      <c r="BW5" s="3"/>
      <c r="BX5" s="3"/>
      <c r="BY5" s="108"/>
      <c r="BZ5" s="108"/>
      <c r="CA5" s="3"/>
      <c r="CB5" s="3"/>
      <c r="CC5" s="3"/>
      <c r="CD5" s="108"/>
      <c r="CE5" s="108"/>
      <c r="CF5" s="3"/>
      <c r="CG5" s="3"/>
      <c r="CH5" s="3"/>
      <c r="CI5" s="108"/>
      <c r="CJ5" s="108"/>
      <c r="CK5" s="3"/>
      <c r="CL5" s="3"/>
      <c r="CM5" s="3"/>
      <c r="CN5" s="108"/>
      <c r="CO5" s="108"/>
      <c r="CP5" s="3"/>
      <c r="CQ5" s="3"/>
      <c r="CR5" s="3"/>
    </row>
    <row r="6" spans="1:96" ht="40.5" customHeight="1" thickBot="1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190</v>
      </c>
      <c r="I6" s="63" t="s">
        <v>164</v>
      </c>
      <c r="J6" s="68" t="s">
        <v>161</v>
      </c>
      <c r="K6" s="31" t="s">
        <v>7</v>
      </c>
      <c r="L6" s="106" t="s">
        <v>185</v>
      </c>
      <c r="M6" s="30" t="s">
        <v>9</v>
      </c>
      <c r="N6" s="113" t="s">
        <v>186</v>
      </c>
      <c r="O6" s="114"/>
      <c r="P6" s="5" t="s">
        <v>7</v>
      </c>
      <c r="Q6" s="105" t="s">
        <v>8</v>
      </c>
      <c r="R6" s="6" t="s">
        <v>9</v>
      </c>
      <c r="S6" s="119" t="s">
        <v>186</v>
      </c>
      <c r="T6" s="120"/>
      <c r="U6" s="5" t="s">
        <v>7</v>
      </c>
      <c r="V6" s="105" t="s">
        <v>8</v>
      </c>
      <c r="W6" s="6" t="s">
        <v>9</v>
      </c>
      <c r="X6" s="119" t="s">
        <v>186</v>
      </c>
      <c r="Y6" s="120"/>
      <c r="Z6" s="7" t="s">
        <v>7</v>
      </c>
      <c r="AA6" s="103" t="s">
        <v>8</v>
      </c>
      <c r="AB6" s="8" t="s">
        <v>9</v>
      </c>
      <c r="AC6" s="115" t="s">
        <v>186</v>
      </c>
      <c r="AD6" s="116"/>
      <c r="AE6" s="9" t="s">
        <v>7</v>
      </c>
      <c r="AF6" s="104" t="s">
        <v>8</v>
      </c>
      <c r="AG6" s="10" t="s">
        <v>9</v>
      </c>
      <c r="AH6" s="117" t="s">
        <v>186</v>
      </c>
      <c r="AI6" s="118"/>
      <c r="AJ6" s="11" t="s">
        <v>7</v>
      </c>
      <c r="AK6" s="102" t="s">
        <v>8</v>
      </c>
      <c r="AL6" s="12" t="s">
        <v>9</v>
      </c>
      <c r="AM6" s="111" t="s">
        <v>186</v>
      </c>
      <c r="AN6" s="112"/>
      <c r="AO6" s="11" t="s">
        <v>7</v>
      </c>
      <c r="AP6" s="102" t="s">
        <v>8</v>
      </c>
      <c r="AQ6" s="12" t="s">
        <v>9</v>
      </c>
      <c r="AR6" s="111" t="s">
        <v>186</v>
      </c>
      <c r="AS6" s="112"/>
      <c r="AT6" s="11" t="s">
        <v>7</v>
      </c>
      <c r="AU6" s="102" t="s">
        <v>8</v>
      </c>
      <c r="AV6" s="12" t="s">
        <v>9</v>
      </c>
      <c r="AW6" s="111" t="s">
        <v>186</v>
      </c>
      <c r="AX6" s="112"/>
      <c r="AY6" s="13" t="s">
        <v>7</v>
      </c>
      <c r="AZ6" s="101" t="s">
        <v>8</v>
      </c>
      <c r="BA6" s="14" t="s">
        <v>9</v>
      </c>
      <c r="BB6" s="109" t="s">
        <v>186</v>
      </c>
      <c r="BC6" s="110"/>
      <c r="BD6" s="39" t="s">
        <v>155</v>
      </c>
      <c r="BE6" s="61" t="s">
        <v>7</v>
      </c>
      <c r="BF6" s="106" t="s">
        <v>8</v>
      </c>
      <c r="BG6" s="30" t="s">
        <v>9</v>
      </c>
      <c r="BH6" s="113" t="s">
        <v>186</v>
      </c>
      <c r="BI6" s="114"/>
      <c r="BJ6" s="5" t="s">
        <v>7</v>
      </c>
      <c r="BK6" s="105" t="s">
        <v>8</v>
      </c>
      <c r="BL6" s="6" t="s">
        <v>9</v>
      </c>
      <c r="BM6" s="119" t="s">
        <v>186</v>
      </c>
      <c r="BN6" s="120"/>
      <c r="BO6" s="7" t="s">
        <v>7</v>
      </c>
      <c r="BP6" s="103" t="s">
        <v>8</v>
      </c>
      <c r="BQ6" s="8" t="s">
        <v>9</v>
      </c>
      <c r="BR6" s="115" t="s">
        <v>186</v>
      </c>
      <c r="BS6" s="116"/>
      <c r="BT6" s="9" t="s">
        <v>7</v>
      </c>
      <c r="BU6" s="104" t="s">
        <v>8</v>
      </c>
      <c r="BV6" s="10" t="s">
        <v>9</v>
      </c>
      <c r="BW6" s="117" t="s">
        <v>186</v>
      </c>
      <c r="BX6" s="118"/>
      <c r="BY6" s="11" t="s">
        <v>7</v>
      </c>
      <c r="BZ6" s="102" t="s">
        <v>8</v>
      </c>
      <c r="CA6" s="12" t="s">
        <v>9</v>
      </c>
      <c r="CB6" s="111" t="s">
        <v>186</v>
      </c>
      <c r="CC6" s="112"/>
      <c r="CD6" s="11" t="s">
        <v>7</v>
      </c>
      <c r="CE6" s="102" t="s">
        <v>8</v>
      </c>
      <c r="CF6" s="12" t="s">
        <v>9</v>
      </c>
      <c r="CG6" s="111" t="s">
        <v>186</v>
      </c>
      <c r="CH6" s="112"/>
      <c r="CI6" s="11" t="s">
        <v>7</v>
      </c>
      <c r="CJ6" s="102" t="s">
        <v>8</v>
      </c>
      <c r="CK6" s="12" t="s">
        <v>9</v>
      </c>
      <c r="CL6" s="111" t="s">
        <v>186</v>
      </c>
      <c r="CM6" s="112"/>
      <c r="CN6" s="13" t="s">
        <v>7</v>
      </c>
      <c r="CO6" s="101" t="s">
        <v>8</v>
      </c>
      <c r="CP6" s="14" t="s">
        <v>9</v>
      </c>
      <c r="CQ6" s="109" t="s">
        <v>186</v>
      </c>
      <c r="CR6" s="110"/>
    </row>
    <row r="7" spans="1:96" ht="16.5" x14ac:dyDescent="0.3">
      <c r="A7" s="15" t="s">
        <v>10</v>
      </c>
      <c r="B7" s="16">
        <v>123</v>
      </c>
      <c r="C7" s="16" t="s">
        <v>11</v>
      </c>
      <c r="D7" s="16"/>
      <c r="E7" s="16" t="s">
        <v>160</v>
      </c>
      <c r="F7" s="16" t="s">
        <v>12</v>
      </c>
      <c r="G7" s="16" t="s">
        <v>13</v>
      </c>
      <c r="H7" s="16"/>
      <c r="I7" s="87">
        <f>IFERROR(ROUND(AVERAGE(I11,I12,I13,I14,I15,I16,I17,I18,I19,I20,I41,I42,I77,I80,I94,I99,I105,I118,I121,I125,I134,I149,I150,I164,I38,I39,I43,I55,I63,I84,I85,I96,I97,I98,I111,I152,I25,I27,I28,I29,I31,I32,I33,I36,I37,I40,I45,I47,I49,I50,I54,I57,I64,I65,I66,I67,I68,I70,I71,I72,I73,I74,I75,I76,I78,I79,I81,I82,I83,I86,I87,I88,I90,I91,I92,I93,I95,I100,I101,I104,I108,I112,I113,I114,I116,I117,I119,I120,I122,I123,I126,I127,I129,I130,I133,I138,I139,I140,I141,I142,I143,I144,I145,I146,I147,I148,I151,I153,I155,I156,I160,I161,I162,I163,I165,I166,I167,I168,I169,I170,I171,I172,I174),2),"-")</f>
        <v>7.49</v>
      </c>
      <c r="J7" s="85">
        <f t="shared" ref="J7:M7" si="0">IFERROR(ROUND(AVERAGE(J11,J12,J13,J14,J15,J16,J17,J18,J19,J20,J41,J42,J77,J80,J94,J99,J105,J118,J121,J125,J134,J149,J150,J164,J38,J39,J43,J55,J63,J84,J85,J96,J97,J98,J111,J152,J25,J27,J28,J29,J31,J32,J33,J36,J37,J40,J45,J47,J49,J50,J54,J57,J64,J65,J66,J67,J68,J70,J71,J72,J73,J74,J75,J76,J78,J79,J81,J82,J83,J86,J87,J88,J90,J91,J92,J93,J95,J100,J101,J104,J108,J112,J113,J114,J116,J117,J119,J120,J122,J123,J126,J127,J129,J130,J133,J138,J139,J140,J141,J142,J143,J144,J145,J146,J147,J148,J151,J153,J155,J156,J160,J161,J162,J163,J165,J166,J167,J168,J169,J170,J171,J172,J174),2),"-")</f>
        <v>7.52</v>
      </c>
      <c r="K7" s="88">
        <f t="shared" si="0"/>
        <v>7.54</v>
      </c>
      <c r="L7" s="84">
        <f t="shared" si="0"/>
        <v>7.65</v>
      </c>
      <c r="M7" s="85">
        <f t="shared" si="0"/>
        <v>7.6</v>
      </c>
      <c r="N7" s="89">
        <f>L7-K7</f>
        <v>0.11000000000000032</v>
      </c>
      <c r="O7" s="86"/>
      <c r="P7" s="90">
        <f t="shared" ref="P7:R7" si="1">IFERROR(ROUND(AVERAGE(P11,P12,P13,P14,P15,P16,P17,P18,P19,P20,P41,P42,P77,P80,P94,P99,P105,P118,P121,P125,P134,P149,P150,P164,P38,P39,P43,P55,P63,P84,P85,P96,P97,P98,P111,P152,P25,P27,P28,P29,P31,P32,P33,P36,P37,P40,P45,P47,P49,P50,P54,P57,P64,P65,P66,P67,P68,P70,P71,P72,P73,P74,P75,P76,P78,P79,P81,P82,P83,P86,P87,P88,P90,P91,P92,P93,P95,P100,P101,P104,P108,P112,P113,P114,P116,P117,P119,P120,P122,P123,P126,P127,P129,P130,P133,P138,P139,P140,P141,P142,P143,P144,P145,P146,P147,P148,P151,P153,P155,P156,P160,P161,P162,P163,P165,P166,P167,P168,P169,P170,P171,P172,P174),2),"-")</f>
        <v>8.4700000000000006</v>
      </c>
      <c r="Q7" s="85">
        <f t="shared" si="1"/>
        <v>8.59</v>
      </c>
      <c r="R7" s="91">
        <f t="shared" si="1"/>
        <v>8.5299999999999994</v>
      </c>
      <c r="S7" s="89">
        <f>Q7-P7</f>
        <v>0.11999999999999922</v>
      </c>
      <c r="T7" s="86"/>
      <c r="U7" s="90">
        <f t="shared" ref="U7:W7" si="2">IFERROR(ROUND(AVERAGE(U11,U12,U13,U14,U15,U16,U17,U18,U19,U20,U41,U42,U77,U80,U94,U99,U105,U118,U121,U125,U134,U149,U150,U164,U38,U39,U43,U55,U63,U84,U85,U96,U97,U98,U111,U152,U25,U27,U28,U29,U31,U32,U33,U36,U37,U40,U45,U47,U49,U50,U54,U57,U64,U65,U66,U67,U68,U70,U71,U72,U73,U74,U75,U76,U78,U79,U81,U82,U83,U86,U87,U88,U90,U91,U92,U93,U95,U100,U101,U104,U108,U112,U113,U114,U116,U117,U119,U120,U122,U123,U126,U127,U129,U130,U133,U138,U139,U140,U141,U142,U143,U144,U145,U146,U147,U148,U151,U153,U155,U156,U160,U161,U162,U163,U165,U166,U167,U168,U169,U170,U171,U172,U174),2),"-")</f>
        <v>8.31</v>
      </c>
      <c r="V7" s="85">
        <f t="shared" si="2"/>
        <v>8.44</v>
      </c>
      <c r="W7" s="91">
        <f t="shared" si="2"/>
        <v>8.3800000000000008</v>
      </c>
      <c r="X7" s="89">
        <f>V7-U7</f>
        <v>0.12999999999999901</v>
      </c>
      <c r="Y7" s="27"/>
      <c r="Z7" s="90">
        <f t="shared" ref="Z7:AB7" si="3">IFERROR(ROUND(AVERAGE(Z11,Z12,Z13,Z14,Z15,Z16,Z17,Z18,Z19,Z20,Z41,Z42,Z77,Z80,Z94,Z99,Z105,Z118,Z121,Z125,Z134,Z149,Z150,Z164,Z38,Z39,Z43,Z55,Z63,Z84,Z85,Z96,Z97,Z98,Z111,Z152,Z25,Z27,Z28,Z29,Z31,Z32,Z33,Z36,Z37,Z40,Z45,Z47,Z49,Z50,Z54,Z57,Z64,Z65,Z66,Z67,Z68,Z70,Z71,Z72,Z73,Z74,Z75,Z76,Z78,Z79,Z81,Z82,Z83,Z86,Z87,Z88,Z90,Z91,Z92,Z93,Z95,Z100,Z101,Z104,Z108,Z112,Z113,Z114,Z116,Z117,Z119,Z120,Z122,Z123,Z126,Z127,Z129,Z130,Z133,Z138,Z139,Z140,Z141,Z142,Z143,Z144,Z145,Z146,Z147,Z148,Z151,Z153,Z155,Z156,Z160,Z161,Z162,Z163,Z165,Z166,Z167,Z168,Z169,Z170,Z171,Z172,Z174),2),"-")</f>
        <v>8.39</v>
      </c>
      <c r="AA7" s="85">
        <f t="shared" si="3"/>
        <v>8.5</v>
      </c>
      <c r="AB7" s="91">
        <f t="shared" si="3"/>
        <v>8.44</v>
      </c>
      <c r="AC7" s="89">
        <f>AA7-Z7</f>
        <v>0.10999999999999943</v>
      </c>
      <c r="AD7" s="27"/>
      <c r="AE7" s="90">
        <f t="shared" ref="AE7:AG7" si="4">IFERROR(ROUND(AVERAGE(AE11,AE12,AE13,AE14,AE15,AE16,AE17,AE18,AE19,AE20,AE41,AE42,AE77,AE80,AE94,AE99,AE105,AE118,AE121,AE125,AE134,AE149,AE150,AE164,AE38,AE39,AE43,AE55,AE63,AE84,AE85,AE96,AE97,AE98,AE111,AE152,AE25,AE27,AE28,AE29,AE31,AE32,AE33,AE36,AE37,AE40,AE45,AE47,AE49,AE50,AE54,AE57,AE64,AE65,AE66,AE67,AE68,AE70,AE71,AE72,AE73,AE74,AE75,AE76,AE78,AE79,AE81,AE82,AE83,AE86,AE87,AE88,AE90,AE91,AE92,AE93,AE95,AE100,AE101,AE104,AE108,AE112,AE113,AE114,AE116,AE117,AE119,AE120,AE122,AE123,AE126,AE127,AE129,AE130,AE133,AE138,AE139,AE140,AE141,AE142,AE143,AE144,AE145,AE146,AE147,AE148,AE151,AE153,AE155,AE156,AE160,AE161,AE162,AE163,AE165,AE166,AE167,AE168,AE169,AE170,AE171,AE172,AE174),2),"-")</f>
        <v>8.15</v>
      </c>
      <c r="AF7" s="85">
        <f t="shared" si="4"/>
        <v>8.27</v>
      </c>
      <c r="AG7" s="91">
        <f t="shared" si="4"/>
        <v>8.2100000000000009</v>
      </c>
      <c r="AH7" s="89">
        <f>AF7-AE7</f>
        <v>0.11999999999999922</v>
      </c>
      <c r="AI7" s="86"/>
      <c r="AJ7" s="90">
        <f t="shared" ref="AJ7:AL7" si="5">IFERROR(ROUND(AVERAGE(AJ11,AJ12,AJ13,AJ14,AJ15,AJ16,AJ17,AJ18,AJ19,AJ20,AJ41,AJ42,AJ77,AJ80,AJ94,AJ99,AJ105,AJ118,AJ121,AJ125,AJ134,AJ149,AJ150,AJ164,AJ38,AJ39,AJ43,AJ55,AJ63,AJ84,AJ85,AJ96,AJ97,AJ98,AJ111,AJ152,AJ25,AJ27,AJ28,AJ29,AJ31,AJ32,AJ33,AJ36,AJ37,AJ40,AJ45,AJ47,AJ49,AJ50,AJ54,AJ57,AJ64,AJ65,AJ66,AJ67,AJ68,AJ70,AJ71,AJ72,AJ73,AJ74,AJ75,AJ76,AJ78,AJ79,AJ81,AJ82,AJ83,AJ86,AJ87,AJ88,AJ90,AJ91,AJ92,AJ93,AJ95,AJ100,AJ101,AJ104,AJ108,AJ112,AJ113,AJ114,AJ116,AJ117,AJ119,AJ120,AJ122,AJ123,AJ126,AJ127,AJ129,AJ130,AJ133,AJ138,AJ139,AJ140,AJ141,AJ142,AJ143,AJ144,AJ145,AJ146,AJ147,AJ148,AJ151,AJ153,AJ155,AJ156,AJ160,AJ161,AJ162,AJ163,AJ165,AJ166,AJ167,AJ168,AJ169,AJ170,AJ171,AJ172,AJ174),2),"-")</f>
        <v>7.6</v>
      </c>
      <c r="AK7" s="85">
        <f t="shared" si="5"/>
        <v>7.8</v>
      </c>
      <c r="AL7" s="91">
        <f t="shared" si="5"/>
        <v>7.7</v>
      </c>
      <c r="AM7" s="89">
        <f>AK7-AJ7</f>
        <v>0.20000000000000018</v>
      </c>
      <c r="AN7" s="27"/>
      <c r="AO7" s="90">
        <f t="shared" ref="AO7:AQ7" si="6">IFERROR(ROUND(AVERAGE(AO11,AO12,AO13,AO14,AO15,AO16,AO17,AO18,AO19,AO20,AO41,AO42,AO77,AO80,AO94,AO99,AO105,AO118,AO121,AO125,AO134,AO149,AO150,AO164,AO38,AO39,AO43,AO55,AO63,AO84,AO85,AO96,AO97,AO98,AO111,AO152,AO25,AO27,AO28,AO29,AO31,AO32,AO33,AO36,AO37,AO40,AO45,AO47,AO49,AO50,AO54,AO57,AO64,AO65,AO66,AO67,AO68,AO70,AO71,AO72,AO73,AO74,AO75,AO76,AO78,AO79,AO81,AO82,AO83,AO86,AO87,AO88,AO90,AO91,AO92,AO93,AO95,AO100,AO101,AO104,AO108,AO112,AO113,AO114,AO116,AO117,AO119,AO120,AO122,AO123,AO126,AO127,AO129,AO130,AO133,AO138,AO139,AO140,AO141,AO142,AO143,AO144,AO145,AO146,AO147,AO148,AO151,AO153,AO155,AO156,AO160,AO161,AO162,AO163,AO165,AO166,AO167,AO168,AO169,AO170,AO171,AO172,AO174),2),"-")</f>
        <v>7.8</v>
      </c>
      <c r="AP7" s="85">
        <f t="shared" si="6"/>
        <v>7.99</v>
      </c>
      <c r="AQ7" s="91">
        <f t="shared" si="6"/>
        <v>7.9</v>
      </c>
      <c r="AR7" s="89">
        <f>AP7-AO7</f>
        <v>0.19000000000000039</v>
      </c>
      <c r="AS7" s="27"/>
      <c r="AT7" s="90">
        <f t="shared" ref="AT7:AV7" si="7">IFERROR(ROUND(AVERAGE(AT11,AT12,AT13,AT14,AT15,AT16,AT17,AT18,AT19,AT20,AT41,AT42,AT77,AT80,AT94,AT99,AT105,AT118,AT121,AT125,AT134,AT149,AT150,AT164,AT38,AT39,AT43,AT55,AT63,AT84,AT85,AT96,AT97,AT98,AT111,AT152,AT25,AT27,AT28,AT29,AT31,AT32,AT33,AT36,AT37,AT40,AT45,AT47,AT49,AT50,AT54,AT57,AT64,AT65,AT66,AT67,AT68,AT70,AT71,AT72,AT73,AT74,AT75,AT76,AT78,AT79,AT81,AT82,AT83,AT86,AT87,AT88,AT90,AT91,AT92,AT93,AT95,AT100,AT101,AT104,AT108,AT112,AT113,AT114,AT116,AT117,AT119,AT120,AT122,AT123,AT126,AT127,AT129,AT130,AT133,AT138,AT139,AT140,AT141,AT142,AT143,AT144,AT145,AT146,AT147,AT148,AT151,AT153,AT155,AT156,AT160,AT161,AT162,AT163,AT165,AT166,AT167,AT168,AT169,AT170,AT171,AT172,AT174),2),"-")</f>
        <v>7.41</v>
      </c>
      <c r="AU7" s="85">
        <f t="shared" si="7"/>
        <v>7.6</v>
      </c>
      <c r="AV7" s="91">
        <f t="shared" si="7"/>
        <v>7.51</v>
      </c>
      <c r="AW7" s="89">
        <f>AU7-AT7</f>
        <v>0.1899999999999995</v>
      </c>
      <c r="AX7" s="27"/>
      <c r="AY7" s="90">
        <f t="shared" ref="AY7:BA7" si="8">IFERROR(ROUND(AVERAGE(AY11,AY12,AY13,AY14,AY15,AY16,AY17,AY18,AY19,AY20,AY41,AY42,AY77,AY80,AY94,AY99,AY105,AY118,AY121,AY125,AY134,AY149,AY150,AY164,AY38,AY39,AY43,AY55,AY63,AY84,AY85,AY96,AY97,AY98,AY111,AY152,AY25,AY27,AY28,AY29,AY31,AY32,AY33,AY36,AY37,AY40,AY45,AY47,AY49,AY50,AY54,AY57,AY64,AY65,AY66,AY67,AY68,AY70,AY71,AY72,AY73,AY74,AY75,AY76,AY78,AY79,AY81,AY82,AY83,AY86,AY87,AY88,AY90,AY91,AY92,AY93,AY95,AY100,AY101,AY104,AY108,AY112,AY113,AY114,AY116,AY117,AY119,AY120,AY122,AY123,AY126,AY127,AY129,AY130,AY133,AY138,AY139,AY140,AY141,AY142,AY143,AY144,AY145,AY146,AY147,AY148,AY151,AY153,AY155,AY156,AY160,AY161,AY162,AY163,AY165,AY166,AY167,AY168,AY169,AY170,AY171,AY172,AY174),2),"-")</f>
        <v>7.62</v>
      </c>
      <c r="AZ7" s="85">
        <f t="shared" si="8"/>
        <v>7.77</v>
      </c>
      <c r="BA7" s="91">
        <f t="shared" si="8"/>
        <v>7.7</v>
      </c>
      <c r="BB7" s="89">
        <f>AZ7-AY7</f>
        <v>0.14999999999999947</v>
      </c>
      <c r="BC7" s="27"/>
      <c r="BD7" s="19"/>
      <c r="BE7" s="90"/>
      <c r="BF7" s="85"/>
      <c r="BG7" s="91"/>
      <c r="BH7" s="89"/>
      <c r="BI7" s="27"/>
      <c r="BJ7" s="90"/>
      <c r="BK7" s="85"/>
      <c r="BL7" s="91"/>
      <c r="BM7" s="89"/>
      <c r="BN7" s="86"/>
      <c r="BO7" s="90"/>
      <c r="BP7" s="85"/>
      <c r="BQ7" s="91"/>
      <c r="BR7" s="89"/>
      <c r="BS7" s="27"/>
      <c r="BT7" s="90"/>
      <c r="BU7" s="85"/>
      <c r="BV7" s="91"/>
      <c r="BW7" s="89"/>
      <c r="BX7" s="86"/>
      <c r="BY7" s="90"/>
      <c r="BZ7" s="85"/>
      <c r="CA7" s="91"/>
      <c r="CB7" s="89"/>
      <c r="CC7" s="27"/>
      <c r="CD7" s="90"/>
      <c r="CE7" s="85"/>
      <c r="CF7" s="91"/>
      <c r="CG7" s="89"/>
      <c r="CH7" s="27"/>
      <c r="CI7" s="90"/>
      <c r="CJ7" s="85"/>
      <c r="CK7" s="91"/>
      <c r="CL7" s="89"/>
      <c r="CM7" s="27"/>
      <c r="CN7" s="90"/>
      <c r="CO7" s="85"/>
      <c r="CP7" s="91"/>
      <c r="CQ7" s="89"/>
      <c r="CR7" s="27"/>
    </row>
    <row r="8" spans="1:96" s="32" customFormat="1" x14ac:dyDescent="0.25">
      <c r="A8" s="15" t="s">
        <v>10</v>
      </c>
      <c r="B8" s="16">
        <v>36</v>
      </c>
      <c r="C8" s="16" t="s">
        <v>11</v>
      </c>
      <c r="D8" s="16"/>
      <c r="E8" s="16" t="s">
        <v>159</v>
      </c>
      <c r="F8" s="16" t="s">
        <v>12</v>
      </c>
      <c r="G8" s="16" t="s">
        <v>13</v>
      </c>
      <c r="H8" s="16" t="s">
        <v>191</v>
      </c>
      <c r="I8" s="17">
        <f>IFERROR(ROUND(AVERAGE(I11,I12,I13,I14,I15,I16,I17,I18,I19,I20,I41,I42,I77,I80,I94,I99,I105,I118,I121,I125,I134,I149,I150,I164,I38,I39,I43,I55,I63,I84,I85,I96,I97,I98,I111,I152),2),"-")</f>
        <v>7.36</v>
      </c>
      <c r="J8" s="18">
        <f t="shared" ref="J8:M8" si="9">IFERROR(ROUND(AVERAGE(J11,J12,J13,J14,J15,J16,J17,J18,J19,J20,J41,J42,J77,J80,J94,J99,J105,J118,J121,J125,J134,J149,J150,J164,J38,J39,J43,J55,J63,J84,J85,J96,J97,J98,J111,J152),2),"-")</f>
        <v>7.39</v>
      </c>
      <c r="K8" s="18">
        <f t="shared" si="9"/>
        <v>7.5</v>
      </c>
      <c r="L8" s="18">
        <f t="shared" si="9"/>
        <v>7.53</v>
      </c>
      <c r="M8" s="18">
        <f t="shared" si="9"/>
        <v>7.52</v>
      </c>
      <c r="N8" s="54">
        <f t="shared" ref="N8:N10" si="10">L8-K8</f>
        <v>3.0000000000000249E-2</v>
      </c>
      <c r="O8" s="27"/>
      <c r="P8" s="24">
        <f t="shared" ref="P8:R8" si="11">IFERROR(ROUND(AVERAGE(P11,P12,P13,P14,P15,P16,P17,P18,P19,P20,P41,P42,P77,P80,P94,P99,P105,P118,P121,P125,P134,P149,P150,P164,P38,P39,P43,P55,P63,P84,P85,P96,P97,P98,P111,P152),2),"-")</f>
        <v>8.26</v>
      </c>
      <c r="Q8" s="25">
        <f t="shared" si="11"/>
        <v>8.3800000000000008</v>
      </c>
      <c r="R8" s="25">
        <f t="shared" si="11"/>
        <v>8.31</v>
      </c>
      <c r="S8" s="54">
        <f t="shared" ref="S8:S10" si="12">Q8-P8</f>
        <v>0.12000000000000099</v>
      </c>
      <c r="T8" s="27"/>
      <c r="U8" s="24">
        <f t="shared" ref="U8:W8" si="13">IFERROR(ROUND(AVERAGE(U11,U12,U13,U14,U15,U16,U17,U18,U19,U20,U41,U42,U77,U80,U94,U99,U105,U118,U121,U125,U134,U149,U150,U164,U38,U39,U43,U55,U63,U84,U85,U96,U97,U98,U111,U152),2),"-")</f>
        <v>8.19</v>
      </c>
      <c r="V8" s="25">
        <f t="shared" si="13"/>
        <v>8.33</v>
      </c>
      <c r="W8" s="25">
        <f t="shared" si="13"/>
        <v>8.26</v>
      </c>
      <c r="X8" s="54">
        <f t="shared" ref="X8:X10" si="14">V8-U8</f>
        <v>0.14000000000000057</v>
      </c>
      <c r="Y8" s="27"/>
      <c r="Z8" s="24">
        <f t="shared" ref="Z8:AB8" si="15">IFERROR(ROUND(AVERAGE(Z11,Z12,Z13,Z14,Z15,Z16,Z17,Z18,Z19,Z20,Z41,Z42,Z77,Z80,Z94,Z99,Z105,Z118,Z121,Z125,Z134,Z149,Z150,Z164,Z38,Z39,Z43,Z55,Z63,Z84,Z85,Z96,Z97,Z98,Z111,Z152),2),"-")</f>
        <v>8.33</v>
      </c>
      <c r="AA8" s="25">
        <f t="shared" si="15"/>
        <v>8.42</v>
      </c>
      <c r="AB8" s="25">
        <f t="shared" si="15"/>
        <v>8.3699999999999992</v>
      </c>
      <c r="AC8" s="54">
        <f t="shared" ref="AC8:AC10" si="16">AA8-Z8</f>
        <v>8.9999999999999858E-2</v>
      </c>
      <c r="AD8" s="27"/>
      <c r="AE8" s="24">
        <f t="shared" ref="AE8:AG8" si="17">IFERROR(ROUND(AVERAGE(AE11,AE12,AE13,AE14,AE15,AE16,AE17,AE18,AE19,AE20,AE41,AE42,AE77,AE80,AE94,AE99,AE105,AE118,AE121,AE125,AE134,AE149,AE150,AE164,AE38,AE39,AE43,AE55,AE63,AE84,AE85,AE96,AE97,AE98,AE111,AE152),2),"-")</f>
        <v>8.08</v>
      </c>
      <c r="AF8" s="25">
        <f t="shared" si="17"/>
        <v>8.18</v>
      </c>
      <c r="AG8" s="25">
        <f t="shared" si="17"/>
        <v>8.1300000000000008</v>
      </c>
      <c r="AH8" s="54">
        <f t="shared" ref="AH8:AH10" si="18">AF8-AE8</f>
        <v>9.9999999999999645E-2</v>
      </c>
      <c r="AI8" s="27"/>
      <c r="AJ8" s="24">
        <f t="shared" ref="AJ8:AL8" si="19">IFERROR(ROUND(AVERAGE(AJ11,AJ12,AJ13,AJ14,AJ15,AJ16,AJ17,AJ18,AJ19,AJ20,AJ41,AJ42,AJ77,AJ80,AJ94,AJ99,AJ105,AJ118,AJ121,AJ125,AJ134,AJ149,AJ150,AJ164,AJ38,AJ39,AJ43,AJ55,AJ63,AJ84,AJ85,AJ96,AJ97,AJ98,AJ111,AJ152),2),"-")</f>
        <v>7.5</v>
      </c>
      <c r="AK8" s="25">
        <f t="shared" si="19"/>
        <v>7.66</v>
      </c>
      <c r="AL8" s="25">
        <f t="shared" si="19"/>
        <v>7.58</v>
      </c>
      <c r="AM8" s="54">
        <f t="shared" ref="AM8:AM10" si="20">AK8-AJ8</f>
        <v>0.16000000000000014</v>
      </c>
      <c r="AN8" s="27"/>
      <c r="AO8" s="24">
        <f t="shared" ref="AO8:AQ8" si="21">IFERROR(ROUND(AVERAGE(AO11,AO12,AO13,AO14,AO15,AO16,AO17,AO18,AO19,AO20,AO41,AO42,AO77,AO80,AO94,AO99,AO105,AO118,AO121,AO125,AO134,AO149,AO150,AO164,AO38,AO39,AO43,AO55,AO63,AO84,AO85,AO96,AO97,AO98,AO111,AO152),2),"-")</f>
        <v>7.65</v>
      </c>
      <c r="AP8" s="25">
        <f t="shared" si="21"/>
        <v>7.83</v>
      </c>
      <c r="AQ8" s="25">
        <f t="shared" si="21"/>
        <v>7.74</v>
      </c>
      <c r="AR8" s="54">
        <f t="shared" ref="AR8:AR10" si="22">AP8-AO8</f>
        <v>0.17999999999999972</v>
      </c>
      <c r="AS8" s="27"/>
      <c r="AT8" s="24">
        <f t="shared" ref="AT8:AV8" si="23">IFERROR(ROUND(AVERAGE(AT11,AT12,AT13,AT14,AT15,AT16,AT17,AT18,AT19,AT20,AT41,AT42,AT77,AT80,AT94,AT99,AT105,AT118,AT121,AT125,AT134,AT149,AT150,AT164,AT38,AT39,AT43,AT55,AT63,AT84,AT85,AT96,AT97,AT98,AT111,AT152),2),"-")</f>
        <v>7.35</v>
      </c>
      <c r="AU8" s="25">
        <f t="shared" si="23"/>
        <v>7.5</v>
      </c>
      <c r="AV8" s="25">
        <f t="shared" si="23"/>
        <v>7.43</v>
      </c>
      <c r="AW8" s="54">
        <f t="shared" ref="AW8:AW10" si="24">AU8-AT8</f>
        <v>0.15000000000000036</v>
      </c>
      <c r="AX8" s="27"/>
      <c r="AY8" s="24">
        <f t="shared" ref="AY8:BA8" si="25">IFERROR(ROUND(AVERAGE(AY11,AY12,AY13,AY14,AY15,AY16,AY17,AY18,AY19,AY20,AY41,AY42,AY77,AY80,AY94,AY99,AY105,AY118,AY121,AY125,AY134,AY149,AY150,AY164,AY38,AY39,AY43,AY55,AY63,AY84,AY85,AY96,AY97,AY98,AY111,AY152),2),"-")</f>
        <v>7.61</v>
      </c>
      <c r="AZ8" s="25">
        <f t="shared" si="25"/>
        <v>7.78</v>
      </c>
      <c r="BA8" s="25">
        <f t="shared" si="25"/>
        <v>7.7</v>
      </c>
      <c r="BB8" s="54">
        <f t="shared" ref="BB8:BB10" si="26">AZ8-AY8</f>
        <v>0.16999999999999993</v>
      </c>
      <c r="BC8" s="27"/>
      <c r="BD8" s="21"/>
      <c r="BE8" s="24">
        <f t="shared" ref="BE8:BG8" si="27">IFERROR(ROUND(AVERAGE(BE11,BE12,BE13,BE14,BE15,BE16,BE17,BE18,BE19,BE20,BE41,BE42,BE77,BE80,BE94,BE99,BE105,BE118,BE121,BE125,BE134,BE149,BE150,BE164,BE38,BE39,BE43,BE55,BE63,BE84,BE85,BE96,BE97,BE98,BE111,BE152),2),"-")</f>
        <v>7.63</v>
      </c>
      <c r="BF8" s="25">
        <f t="shared" si="27"/>
        <v>7.7</v>
      </c>
      <c r="BG8" s="25">
        <f t="shared" si="27"/>
        <v>7.66</v>
      </c>
      <c r="BH8" s="54">
        <f t="shared" ref="BH8:BH10" si="28">BF8-BE8</f>
        <v>7.0000000000000284E-2</v>
      </c>
      <c r="BI8" s="27"/>
      <c r="BJ8" s="24" t="str">
        <f t="shared" ref="BJ8:BL8" si="29">IFERROR(ROUND(AVERAGE(BJ11,BJ12,BJ13,BJ14,BJ15,BJ16,BJ17,BJ18,BJ19,BJ20,BJ41,BJ42,BJ77,BJ80,BJ94,BJ99,BJ105,BJ118,BJ121,BJ125,BJ134,BJ149,BJ150,BJ164,BJ38,BJ39,BJ43,BJ55,BJ63,BJ84,BJ85,BJ96,BJ97,BJ98,BJ111,BJ152),2),"-")</f>
        <v>-</v>
      </c>
      <c r="BK8" s="25">
        <f t="shared" si="29"/>
        <v>8.19</v>
      </c>
      <c r="BL8" s="25">
        <f t="shared" si="29"/>
        <v>8.19</v>
      </c>
      <c r="BM8" s="54" t="str">
        <f t="shared" ref="BM8:BM10" si="30">IFERROR(BK8-BJ8,"")</f>
        <v/>
      </c>
      <c r="BN8" s="27"/>
      <c r="BO8" s="24">
        <f t="shared" ref="BO8:BQ8" si="31">IFERROR(ROUND(AVERAGE(BO11,BO12,BO13,BO14,BO15,BO16,BO17,BO18,BO19,BO20,BO41,BO42,BO77,BO80,BO94,BO99,BO105,BO118,BO121,BO125,BO134,BO149,BO150,BO164,BO38,BO39,BO43,BO55,BO63,BO84,BO85,BO96,BO97,BO98,BO111,BO152),2),"-")</f>
        <v>8.1199999999999992</v>
      </c>
      <c r="BP8" s="25">
        <f t="shared" si="31"/>
        <v>8.15</v>
      </c>
      <c r="BQ8" s="25">
        <f t="shared" si="31"/>
        <v>8.14</v>
      </c>
      <c r="BR8" s="54">
        <f t="shared" ref="BR8:BR10" si="32">IFERROR(BP8-BO8,"")</f>
        <v>3.0000000000001137E-2</v>
      </c>
      <c r="BS8" s="27"/>
      <c r="BT8" s="24">
        <f t="shared" ref="BT8:BV8" si="33">IFERROR(ROUND(AVERAGE(BT11,BT12,BT13,BT14,BT15,BT16,BT17,BT18,BT19,BT20,BT41,BT42,BT77,BT80,BT94,BT99,BT105,BT118,BT121,BT125,BT134,BT149,BT150,BT164,BT38,BT39,BT43,BT55,BT63,BT84,BT85,BT96,BT97,BT98,BT111,BT152),2),"-")</f>
        <v>8.08</v>
      </c>
      <c r="BU8" s="25">
        <f t="shared" si="33"/>
        <v>8.17</v>
      </c>
      <c r="BV8" s="25">
        <f t="shared" si="33"/>
        <v>8.1300000000000008</v>
      </c>
      <c r="BW8" s="54">
        <f t="shared" ref="BW8:BW10" si="34">IFERROR(BU8-BT8,"")</f>
        <v>8.9999999999999858E-2</v>
      </c>
      <c r="BX8" s="27"/>
      <c r="BY8" s="24">
        <f t="shared" ref="BY8:CA8" si="35">IFERROR(ROUND(AVERAGE(BY11,BY12,BY13,BY14,BY15,BY16,BY17,BY18,BY19,BY20,BY41,BY42,BY77,BY80,BY94,BY99,BY105,BY118,BY121,BY125,BY134,BY149,BY150,BY164,BY38,BY39,BY43,BY55,BY63,BY84,BY85,BY96,BY97,BY98,BY111,BY152),2),"-")</f>
        <v>7.41</v>
      </c>
      <c r="BZ8" s="25">
        <f t="shared" si="35"/>
        <v>7.61</v>
      </c>
      <c r="CA8" s="25">
        <f t="shared" si="35"/>
        <v>7.51</v>
      </c>
      <c r="CB8" s="54">
        <f t="shared" ref="CB8:CB10" si="36">IFERROR(BZ8-BY8,"")</f>
        <v>0.20000000000000018</v>
      </c>
      <c r="CC8" s="27"/>
      <c r="CD8" s="24">
        <f t="shared" ref="CD8:CF8" si="37">IFERROR(ROUND(AVERAGE(CD11,CD12,CD13,CD14,CD15,CD16,CD17,CD18,CD19,CD20,CD41,CD42,CD77,CD80,CD94,CD99,CD105,CD118,CD121,CD125,CD134,CD149,CD150,CD164,CD38,CD39,CD43,CD55,CD63,CD84,CD85,CD96,CD97,CD98,CD111,CD152),2),"-")</f>
        <v>7.54</v>
      </c>
      <c r="CE8" s="25">
        <f t="shared" si="37"/>
        <v>7.77</v>
      </c>
      <c r="CF8" s="25">
        <f t="shared" si="37"/>
        <v>7.66</v>
      </c>
      <c r="CG8" s="54">
        <f t="shared" ref="CG8:CG10" si="38">IFERROR(CE8-CD8,"")</f>
        <v>0.22999999999999954</v>
      </c>
      <c r="CH8" s="27"/>
      <c r="CI8" s="24">
        <f t="shared" ref="CI8:CK8" si="39">IFERROR(ROUND(AVERAGE(CI11,CI12,CI13,CI14,CI15,CI16,CI17,CI18,CI19,CI20,CI41,CI42,CI77,CI80,CI94,CI99,CI105,CI118,CI121,CI125,CI134,CI149,CI150,CI164,CI38,CI39,CI43,CI55,CI63,CI84,CI85,CI96,CI97,CI98,CI111,CI152),2),"-")</f>
        <v>7.28</v>
      </c>
      <c r="CJ8" s="25">
        <f t="shared" si="39"/>
        <v>7.44</v>
      </c>
      <c r="CK8" s="25">
        <f t="shared" si="39"/>
        <v>7.36</v>
      </c>
      <c r="CL8" s="54">
        <f t="shared" ref="CL8:CL10" si="40">IFERROR(CJ8-CI8,"")</f>
        <v>0.16000000000000014</v>
      </c>
      <c r="CM8" s="27"/>
      <c r="CN8" s="24">
        <f t="shared" ref="CN8:CP8" si="41">IFERROR(ROUND(AVERAGE(CN11,CN12,CN13,CN14,CN15,CN16,CN17,CN18,CN19,CN20,CN41,CN42,CN77,CN80,CN94,CN99,CN105,CN118,CN121,CN125,CN134,CN149,CN150,CN164,CN38,CN39,CN43,CN55,CN63,CN84,CN85,CN96,CN97,CN98,CN111,CN152),2),"-")</f>
        <v>7.41</v>
      </c>
      <c r="CO8" s="25">
        <f t="shared" si="41"/>
        <v>7.59</v>
      </c>
      <c r="CP8" s="25">
        <f t="shared" si="41"/>
        <v>7.51</v>
      </c>
      <c r="CQ8" s="54">
        <f t="shared" ref="CQ8:CQ10" si="42">IFERROR(CO8-CN8,"")</f>
        <v>0.17999999999999972</v>
      </c>
      <c r="CR8" s="27"/>
    </row>
    <row r="9" spans="1:96" s="32" customFormat="1" ht="15.75" thickBot="1" x14ac:dyDescent="0.3">
      <c r="A9" s="15" t="s">
        <v>10</v>
      </c>
      <c r="B9" s="16">
        <v>24</v>
      </c>
      <c r="C9" s="16" t="s">
        <v>11</v>
      </c>
      <c r="D9" s="16"/>
      <c r="E9" s="16" t="s">
        <v>154</v>
      </c>
      <c r="F9" s="16" t="s">
        <v>12</v>
      </c>
      <c r="G9" s="16" t="s">
        <v>13</v>
      </c>
      <c r="H9" s="16" t="s">
        <v>191</v>
      </c>
      <c r="I9" s="17">
        <f>IFERROR(ROUND(AVERAGE(I11,I12,I13,I14,I15,I16,I17,I18,I19,I20,I41,I42,I77,I80,I94,I99,I105,I118,I121,I125,I134,I149,I150,I164),2),"-")</f>
        <v>7.25</v>
      </c>
      <c r="J9" s="18">
        <f t="shared" ref="J9:M9" si="43">IFERROR(ROUND(AVERAGE(J11,J12,J13,J14,J15,J16,J17,J18,J19,J20,J41,J42,J77,J80,J94,J99,J105,J118,J121,J125,J134,J149,J150,J164),2),"-")</f>
        <v>7.25</v>
      </c>
      <c r="K9" s="18">
        <f t="shared" si="43"/>
        <v>7.38</v>
      </c>
      <c r="L9" s="18">
        <f t="shared" si="43"/>
        <v>7.41</v>
      </c>
      <c r="M9" s="18">
        <f t="shared" si="43"/>
        <v>7.39</v>
      </c>
      <c r="N9" s="98">
        <f t="shared" si="10"/>
        <v>3.0000000000000249E-2</v>
      </c>
      <c r="O9" s="69"/>
      <c r="P9" s="28">
        <f t="shared" ref="P9:R9" si="44">IFERROR(ROUND(AVERAGE(P11,P12,P13,P14,P15,P16,P17,P18,P19,P20,P41,P42,P77,P80,P94,P99,P105,P118,P121,P125,P134,P149,P150,P164),2),"-")</f>
        <v>8.15</v>
      </c>
      <c r="Q9" s="29">
        <f t="shared" si="44"/>
        <v>8.2200000000000006</v>
      </c>
      <c r="R9" s="29">
        <f t="shared" si="44"/>
        <v>8.18</v>
      </c>
      <c r="S9" s="98">
        <f t="shared" si="12"/>
        <v>7.0000000000000284E-2</v>
      </c>
      <c r="T9" s="69"/>
      <c r="U9" s="28">
        <f t="shared" ref="U9:W9" si="45">IFERROR(ROUND(AVERAGE(U11,U12,U13,U14,U15,U16,U17,U18,U19,U20,U41,U42,U77,U80,U94,U99,U105,U118,U121,U125,U134,U149,U150,U164),2),"-")</f>
        <v>8.1199999999999992</v>
      </c>
      <c r="V9" s="29">
        <f t="shared" si="45"/>
        <v>8.2100000000000009</v>
      </c>
      <c r="W9" s="29">
        <f t="shared" si="45"/>
        <v>8.16</v>
      </c>
      <c r="X9" s="98">
        <f t="shared" si="14"/>
        <v>9.0000000000001634E-2</v>
      </c>
      <c r="Y9" s="69"/>
      <c r="Z9" s="28">
        <f t="shared" ref="Z9:AB9" si="46">IFERROR(ROUND(AVERAGE(Z11,Z12,Z13,Z14,Z15,Z16,Z17,Z18,Z19,Z20,Z41,Z42,Z77,Z80,Z94,Z99,Z105,Z118,Z121,Z125,Z134,Z149,Z150,Z164),2),"-")</f>
        <v>8.26</v>
      </c>
      <c r="AA9" s="29">
        <f t="shared" si="46"/>
        <v>8.24</v>
      </c>
      <c r="AB9" s="29">
        <f t="shared" si="46"/>
        <v>8.24</v>
      </c>
      <c r="AC9" s="98">
        <f t="shared" si="16"/>
        <v>-1.9999999999999574E-2</v>
      </c>
      <c r="AD9" s="69"/>
      <c r="AE9" s="28">
        <f t="shared" ref="AE9:AG9" si="47">IFERROR(ROUND(AVERAGE(AE11,AE12,AE13,AE14,AE15,AE16,AE17,AE18,AE19,AE20,AE41,AE42,AE77,AE80,AE94,AE99,AE105,AE118,AE121,AE125,AE134,AE149,AE150,AE164),2),"-")</f>
        <v>7.97</v>
      </c>
      <c r="AF9" s="29">
        <f t="shared" si="47"/>
        <v>8.0500000000000007</v>
      </c>
      <c r="AG9" s="29">
        <f t="shared" si="47"/>
        <v>8</v>
      </c>
      <c r="AH9" s="98">
        <f t="shared" si="18"/>
        <v>8.0000000000000959E-2</v>
      </c>
      <c r="AI9" s="69"/>
      <c r="AJ9" s="28">
        <f t="shared" ref="AJ9:AL9" si="48">IFERROR(ROUND(AVERAGE(AJ11,AJ12,AJ13,AJ14,AJ15,AJ16,AJ17,AJ18,AJ19,AJ20,AJ41,AJ42,AJ77,AJ80,AJ94,AJ99,AJ105,AJ118,AJ121,AJ125,AJ134,AJ149,AJ150,AJ164),2),"-")</f>
        <v>7.38</v>
      </c>
      <c r="AK9" s="29">
        <f t="shared" si="48"/>
        <v>7.53</v>
      </c>
      <c r="AL9" s="29">
        <f t="shared" si="48"/>
        <v>7.45</v>
      </c>
      <c r="AM9" s="98">
        <f t="shared" si="20"/>
        <v>0.15000000000000036</v>
      </c>
      <c r="AN9" s="69"/>
      <c r="AO9" s="28">
        <f t="shared" ref="AO9:AQ9" si="49">IFERROR(ROUND(AVERAGE(AO11,AO12,AO13,AO14,AO15,AO16,AO17,AO18,AO19,AO20,AO41,AO42,AO77,AO80,AO94,AO99,AO105,AO118,AO121,AO125,AO134,AO149,AO150,AO164),2),"-")</f>
        <v>7.54</v>
      </c>
      <c r="AP9" s="29">
        <f t="shared" si="49"/>
        <v>7.69</v>
      </c>
      <c r="AQ9" s="29">
        <f t="shared" si="49"/>
        <v>7.61</v>
      </c>
      <c r="AR9" s="98">
        <f t="shared" si="22"/>
        <v>0.15000000000000036</v>
      </c>
      <c r="AS9" s="69"/>
      <c r="AT9" s="28">
        <f t="shared" ref="AT9:AV9" si="50">IFERROR(ROUND(AVERAGE(AT11,AT12,AT13,AT14,AT15,AT16,AT17,AT18,AT19,AT20,AT41,AT42,AT77,AT80,AT94,AT99,AT105,AT118,AT121,AT125,AT134,AT149,AT150,AT164),2),"-")</f>
        <v>7.22</v>
      </c>
      <c r="AU9" s="29">
        <f t="shared" si="50"/>
        <v>7.37</v>
      </c>
      <c r="AV9" s="29">
        <f t="shared" si="50"/>
        <v>7.3</v>
      </c>
      <c r="AW9" s="98">
        <f t="shared" si="24"/>
        <v>0.15000000000000036</v>
      </c>
      <c r="AX9" s="69"/>
      <c r="AY9" s="28">
        <f t="shared" ref="AY9:BA9" si="51">IFERROR(ROUND(AVERAGE(AY11,AY12,AY13,AY14,AY15,AY16,AY17,AY18,AY19,AY20,AY41,AY42,AY77,AY80,AY94,AY99,AY105,AY118,AY121,AY125,AY134,AY149,AY150,AY164),2),"-")</f>
        <v>7.51</v>
      </c>
      <c r="AZ9" s="29">
        <f t="shared" si="51"/>
        <v>7.75</v>
      </c>
      <c r="BA9" s="29">
        <f t="shared" si="51"/>
        <v>7.62</v>
      </c>
      <c r="BB9" s="98">
        <f t="shared" si="26"/>
        <v>0.24000000000000021</v>
      </c>
      <c r="BC9" s="69"/>
      <c r="BD9" s="21"/>
      <c r="BE9" s="28">
        <f t="shared" ref="BE9:BG9" si="52">IFERROR(ROUND(AVERAGE(BE11,BE12,BE13,BE14,BE15,BE16,BE17,BE18,BE19,BE20,BE41,BE42,BE77,BE80,BE94,BE99,BE105,BE118,BE121,BE125,BE134,BE149,BE150,BE164),2),"-")</f>
        <v>7.51</v>
      </c>
      <c r="BF9" s="29">
        <f t="shared" si="52"/>
        <v>7.58</v>
      </c>
      <c r="BG9" s="29">
        <f t="shared" si="52"/>
        <v>7.54</v>
      </c>
      <c r="BH9" s="98">
        <f t="shared" si="28"/>
        <v>7.0000000000000284E-2</v>
      </c>
      <c r="BI9" s="69"/>
      <c r="BJ9" s="28" t="str">
        <f t="shared" ref="BJ9:BL9" si="53">IFERROR(ROUND(AVERAGE(BJ11,BJ12,BJ13,BJ14,BJ15,BJ16,BJ17,BJ18,BJ19,BJ20,BJ41,BJ42,BJ77,BJ80,BJ94,BJ99,BJ105,BJ118,BJ121,BJ125,BJ134,BJ149,BJ150,BJ164),2),"-")</f>
        <v>-</v>
      </c>
      <c r="BK9" s="29">
        <f t="shared" si="53"/>
        <v>8</v>
      </c>
      <c r="BL9" s="29">
        <f t="shared" si="53"/>
        <v>8</v>
      </c>
      <c r="BM9" s="98" t="str">
        <f t="shared" si="30"/>
        <v/>
      </c>
      <c r="BN9" s="69"/>
      <c r="BO9" s="28">
        <f t="shared" ref="BO9:BQ9" si="54">IFERROR(ROUND(AVERAGE(BO11,BO12,BO13,BO14,BO15,BO16,BO17,BO18,BO19,BO20,BO41,BO42,BO77,BO80,BO94,BO99,BO105,BO118,BO121,BO125,BO134,BO149,BO150,BO164),2),"-")</f>
        <v>7.92</v>
      </c>
      <c r="BP9" s="29">
        <f t="shared" si="54"/>
        <v>7.95</v>
      </c>
      <c r="BQ9" s="29">
        <f t="shared" si="54"/>
        <v>7.93</v>
      </c>
      <c r="BR9" s="98">
        <f t="shared" si="32"/>
        <v>3.0000000000000249E-2</v>
      </c>
      <c r="BS9" s="69"/>
      <c r="BT9" s="28">
        <f t="shared" ref="BT9:BV9" si="55">IFERROR(ROUND(AVERAGE(BT11,BT12,BT13,BT14,BT15,BT16,BT17,BT18,BT19,BT20,BT41,BT42,BT77,BT80,BT94,BT99,BT105,BT118,BT121,BT125,BT134,BT149,BT150,BT164),2),"-")</f>
        <v>7.94</v>
      </c>
      <c r="BU9" s="29">
        <f t="shared" si="55"/>
        <v>8.0500000000000007</v>
      </c>
      <c r="BV9" s="29">
        <f t="shared" si="55"/>
        <v>8</v>
      </c>
      <c r="BW9" s="98">
        <f t="shared" si="34"/>
        <v>0.11000000000000032</v>
      </c>
      <c r="BX9" s="69"/>
      <c r="BY9" s="28">
        <f t="shared" ref="BY9:CA9" si="56">IFERROR(ROUND(AVERAGE(BY11,BY12,BY13,BY14,BY15,BY16,BY17,BY18,BY19,BY20,BY41,BY42,BY77,BY80,BY94,BY99,BY105,BY118,BY121,BY125,BY134,BY149,BY150,BY164),2),"-")</f>
        <v>7.3</v>
      </c>
      <c r="BZ9" s="29">
        <f t="shared" si="56"/>
        <v>7.46</v>
      </c>
      <c r="CA9" s="29">
        <f t="shared" si="56"/>
        <v>7.38</v>
      </c>
      <c r="CB9" s="98">
        <f t="shared" si="36"/>
        <v>0.16000000000000014</v>
      </c>
      <c r="CC9" s="69"/>
      <c r="CD9" s="28">
        <f t="shared" ref="CD9:CF9" si="57">IFERROR(ROUND(AVERAGE(CD11,CD12,CD13,CD14,CD15,CD16,CD17,CD18,CD19,CD20,CD41,CD42,CD77,CD80,CD94,CD99,CD105,CD118,CD121,CD125,CD134,CD149,CD150,CD164),2),"-")</f>
        <v>7.44</v>
      </c>
      <c r="CE9" s="29">
        <f t="shared" si="57"/>
        <v>7.63</v>
      </c>
      <c r="CF9" s="29">
        <f t="shared" si="57"/>
        <v>7.54</v>
      </c>
      <c r="CG9" s="98">
        <f t="shared" si="38"/>
        <v>0.1899999999999995</v>
      </c>
      <c r="CH9" s="69"/>
      <c r="CI9" s="28">
        <f t="shared" ref="CI9:CK9" si="58">IFERROR(ROUND(AVERAGE(CI11,CI12,CI13,CI14,CI15,CI16,CI17,CI18,CI19,CI20,CI41,CI42,CI77,CI80,CI94,CI99,CI105,CI118,CI121,CI125,CI134,CI149,CI150,CI164),2),"-")</f>
        <v>7.16</v>
      </c>
      <c r="CJ9" s="29">
        <f t="shared" si="58"/>
        <v>7.29</v>
      </c>
      <c r="CK9" s="29">
        <f t="shared" si="58"/>
        <v>7.22</v>
      </c>
      <c r="CL9" s="98">
        <f t="shared" si="40"/>
        <v>0.12999999999999989</v>
      </c>
      <c r="CM9" s="69"/>
      <c r="CN9" s="28">
        <f t="shared" ref="CN9:CP9" si="59">IFERROR(ROUND(AVERAGE(CN11,CN12,CN13,CN14,CN15,CN16,CN17,CN18,CN19,CN20,CN41,CN42,CN77,CN80,CN94,CN99,CN105,CN118,CN121,CN125,CN134,CN149,CN150,CN164),2),"-")</f>
        <v>7.35</v>
      </c>
      <c r="CO9" s="29">
        <f t="shared" si="59"/>
        <v>7.6</v>
      </c>
      <c r="CP9" s="29">
        <f t="shared" si="59"/>
        <v>7.49</v>
      </c>
      <c r="CQ9" s="98">
        <f t="shared" si="42"/>
        <v>0.25</v>
      </c>
      <c r="CR9" s="69"/>
    </row>
    <row r="10" spans="1:96" s="32" customFormat="1" ht="16.5" thickTop="1" thickBot="1" x14ac:dyDescent="0.3">
      <c r="A10" s="75" t="s">
        <v>14</v>
      </c>
      <c r="B10" s="76"/>
      <c r="C10" s="76" t="s">
        <v>11</v>
      </c>
      <c r="D10" s="76"/>
      <c r="E10" s="76" t="s">
        <v>163</v>
      </c>
      <c r="F10" s="76" t="s">
        <v>12</v>
      </c>
      <c r="G10" s="76" t="s">
        <v>13</v>
      </c>
      <c r="H10" s="76" t="s">
        <v>191</v>
      </c>
      <c r="I10" s="70">
        <f>IFERROR(ROUND(AVERAGE(I11:I20),2),"-")</f>
        <v>7.13</v>
      </c>
      <c r="J10" s="71">
        <f t="shared" ref="J10:M10" si="60">IFERROR(ROUND(AVERAGE(J11:J20),2),"-")</f>
        <v>7.13</v>
      </c>
      <c r="K10" s="71">
        <f t="shared" si="60"/>
        <v>7.21</v>
      </c>
      <c r="L10" s="71">
        <f t="shared" si="60"/>
        <v>7.34</v>
      </c>
      <c r="M10" s="71">
        <f t="shared" si="60"/>
        <v>7.28</v>
      </c>
      <c r="N10" s="99">
        <f t="shared" si="10"/>
        <v>0.12999999999999989</v>
      </c>
      <c r="O10" s="72"/>
      <c r="P10" s="70">
        <f t="shared" ref="P10:R10" si="61">IFERROR(ROUND(AVERAGE(P11:P20),2),"-")</f>
        <v>8</v>
      </c>
      <c r="Q10" s="71">
        <f t="shared" si="61"/>
        <v>8.1</v>
      </c>
      <c r="R10" s="71">
        <f t="shared" si="61"/>
        <v>8.0500000000000007</v>
      </c>
      <c r="S10" s="99">
        <f t="shared" si="12"/>
        <v>9.9999999999999645E-2</v>
      </c>
      <c r="T10" s="72"/>
      <c r="U10" s="70">
        <f t="shared" ref="U10" si="62">IFERROR(ROUND(AVERAGE(U11:U20),2),"-")</f>
        <v>7.96</v>
      </c>
      <c r="V10" s="71">
        <f t="shared" ref="V10" si="63">IFERROR(ROUND(AVERAGE(V11:V20),2),"-")</f>
        <v>8.11</v>
      </c>
      <c r="W10" s="71">
        <f t="shared" ref="W10" si="64">IFERROR(ROUND(AVERAGE(W11:W20),2),"-")</f>
        <v>8.0399999999999991</v>
      </c>
      <c r="X10" s="99">
        <f t="shared" si="14"/>
        <v>0.14999999999999947</v>
      </c>
      <c r="Y10" s="72"/>
      <c r="Z10" s="70">
        <f t="shared" ref="Z10" si="65">IFERROR(ROUND(AVERAGE(Z11:Z20),2),"-")</f>
        <v>8.1300000000000008</v>
      </c>
      <c r="AA10" s="71">
        <f t="shared" ref="AA10" si="66">IFERROR(ROUND(AVERAGE(AA11:AA20),2),"-")</f>
        <v>8.08</v>
      </c>
      <c r="AB10" s="71">
        <f t="shared" ref="AB10" si="67">IFERROR(ROUND(AVERAGE(AB11:AB20),2),"-")</f>
        <v>8.1</v>
      </c>
      <c r="AC10" s="99">
        <f t="shared" si="16"/>
        <v>-5.0000000000000711E-2</v>
      </c>
      <c r="AD10" s="72"/>
      <c r="AE10" s="70">
        <f t="shared" ref="AE10" si="68">IFERROR(ROUND(AVERAGE(AE11:AE20),2),"-")</f>
        <v>7.9</v>
      </c>
      <c r="AF10" s="71">
        <f t="shared" ref="AF10" si="69">IFERROR(ROUND(AVERAGE(AF11:AF20),2),"-")</f>
        <v>7.96</v>
      </c>
      <c r="AG10" s="71">
        <f t="shared" ref="AG10" si="70">IFERROR(ROUND(AVERAGE(AG11:AG20),2),"-")</f>
        <v>7.93</v>
      </c>
      <c r="AH10" s="99">
        <f t="shared" si="18"/>
        <v>5.9999999999999609E-2</v>
      </c>
      <c r="AI10" s="72"/>
      <c r="AJ10" s="70">
        <f t="shared" ref="AJ10" si="71">IFERROR(ROUND(AVERAGE(AJ11:AJ20),2),"-")</f>
        <v>7.16</v>
      </c>
      <c r="AK10" s="71">
        <f t="shared" ref="AK10" si="72">IFERROR(ROUND(AVERAGE(AK11:AK20),2),"-")</f>
        <v>7.4</v>
      </c>
      <c r="AL10" s="71">
        <f t="shared" ref="AL10" si="73">IFERROR(ROUND(AVERAGE(AL11:AL20),2),"-")</f>
        <v>7.28</v>
      </c>
      <c r="AM10" s="99">
        <f t="shared" si="20"/>
        <v>0.24000000000000021</v>
      </c>
      <c r="AN10" s="72"/>
      <c r="AO10" s="70">
        <f t="shared" ref="AO10" si="74">IFERROR(ROUND(AVERAGE(AO11:AO20),2),"-")</f>
        <v>7.3</v>
      </c>
      <c r="AP10" s="71">
        <f t="shared" ref="AP10" si="75">IFERROR(ROUND(AVERAGE(AP11:AP20),2),"-")</f>
        <v>7.56</v>
      </c>
      <c r="AQ10" s="71">
        <f t="shared" ref="AQ10" si="76">IFERROR(ROUND(AVERAGE(AQ11:AQ20),2),"-")</f>
        <v>7.43</v>
      </c>
      <c r="AR10" s="99">
        <f t="shared" si="22"/>
        <v>0.25999999999999979</v>
      </c>
      <c r="AS10" s="72"/>
      <c r="AT10" s="70">
        <f t="shared" ref="AT10" si="77">IFERROR(ROUND(AVERAGE(AT11:AT20),2),"-")</f>
        <v>7.02</v>
      </c>
      <c r="AU10" s="71">
        <f t="shared" ref="AU10" si="78">IFERROR(ROUND(AVERAGE(AU11:AU20),2),"-")</f>
        <v>7.24</v>
      </c>
      <c r="AV10" s="71">
        <f t="shared" ref="AV10" si="79">IFERROR(ROUND(AVERAGE(AV11:AV20),2),"-")</f>
        <v>7.13</v>
      </c>
      <c r="AW10" s="99">
        <f t="shared" si="24"/>
        <v>0.22000000000000064</v>
      </c>
      <c r="AX10" s="72"/>
      <c r="AY10" s="70">
        <f t="shared" ref="AY10" si="80">IFERROR(ROUND(AVERAGE(AY11:AY20),2),"-")</f>
        <v>7.31</v>
      </c>
      <c r="AZ10" s="71">
        <f t="shared" ref="AZ10" si="81">IFERROR(ROUND(AVERAGE(AZ11:AZ20),2),"-")</f>
        <v>7.61</v>
      </c>
      <c r="BA10" s="71">
        <f t="shared" ref="BA10" si="82">IFERROR(ROUND(AVERAGE(BA11:BA20),2),"-")</f>
        <v>7.47</v>
      </c>
      <c r="BB10" s="99">
        <f t="shared" si="26"/>
        <v>0.30000000000000071</v>
      </c>
      <c r="BC10" s="72"/>
      <c r="BD10" s="21"/>
      <c r="BE10" s="70">
        <f t="shared" ref="BE10" si="83">IFERROR(ROUND(AVERAGE(BE11:BE20),2),"-")</f>
        <v>7.36</v>
      </c>
      <c r="BF10" s="71">
        <f t="shared" ref="BF10" si="84">IFERROR(ROUND(AVERAGE(BF11:BF20),2),"-")</f>
        <v>7.55</v>
      </c>
      <c r="BG10" s="71">
        <f t="shared" ref="BG10" si="85">IFERROR(ROUND(AVERAGE(BG11:BG20),2),"-")</f>
        <v>7.46</v>
      </c>
      <c r="BH10" s="99">
        <f t="shared" si="28"/>
        <v>0.1899999999999995</v>
      </c>
      <c r="BI10" s="72"/>
      <c r="BJ10" s="70" t="str">
        <f t="shared" ref="BJ10" si="86">IFERROR(ROUND(AVERAGE(BJ11:BJ20),2),"-")</f>
        <v>-</v>
      </c>
      <c r="BK10" s="71">
        <f t="shared" ref="BK10" si="87">IFERROR(ROUND(AVERAGE(BK11:BK20),2),"-")</f>
        <v>7.91</v>
      </c>
      <c r="BL10" s="71">
        <f t="shared" ref="BL10" si="88">IFERROR(ROUND(AVERAGE(BL11:BL20),2),"-")</f>
        <v>7.91</v>
      </c>
      <c r="BM10" s="99" t="str">
        <f t="shared" si="30"/>
        <v/>
      </c>
      <c r="BN10" s="72"/>
      <c r="BO10" s="70">
        <f t="shared" ref="BO10" si="89">IFERROR(ROUND(AVERAGE(BO11:BO20),2),"-")</f>
        <v>7.73</v>
      </c>
      <c r="BP10" s="71">
        <f t="shared" ref="BP10" si="90">IFERROR(ROUND(AVERAGE(BP11:BP20),2),"-")</f>
        <v>7.93</v>
      </c>
      <c r="BQ10" s="71">
        <f t="shared" ref="BQ10" si="91">IFERROR(ROUND(AVERAGE(BQ11:BQ20),2),"-")</f>
        <v>7.83</v>
      </c>
      <c r="BR10" s="99">
        <f t="shared" si="32"/>
        <v>0.19999999999999929</v>
      </c>
      <c r="BS10" s="72"/>
      <c r="BT10" s="70">
        <f t="shared" ref="BT10" si="92">IFERROR(ROUND(AVERAGE(BT11:BT20),2),"-")</f>
        <v>7.87</v>
      </c>
      <c r="BU10" s="71">
        <f t="shared" ref="BU10" si="93">IFERROR(ROUND(AVERAGE(BU11:BU20),2),"-")</f>
        <v>7.95</v>
      </c>
      <c r="BV10" s="71">
        <f t="shared" ref="BV10" si="94">IFERROR(ROUND(AVERAGE(BV11:BV20),2),"-")</f>
        <v>7.91</v>
      </c>
      <c r="BW10" s="99">
        <f t="shared" si="34"/>
        <v>8.0000000000000071E-2</v>
      </c>
      <c r="BX10" s="72"/>
      <c r="BY10" s="70">
        <f t="shared" ref="BY10" si="95">IFERROR(ROUND(AVERAGE(BY11:BY20),2),"-")</f>
        <v>6.98</v>
      </c>
      <c r="BZ10" s="71">
        <f t="shared" ref="BZ10" si="96">IFERROR(ROUND(AVERAGE(BZ11:BZ20),2),"-")</f>
        <v>7.35</v>
      </c>
      <c r="CA10" s="71">
        <f t="shared" ref="CA10" si="97">IFERROR(ROUND(AVERAGE(CA11:CA20),2),"-")</f>
        <v>7.16</v>
      </c>
      <c r="CB10" s="99">
        <f t="shared" si="36"/>
        <v>0.36999999999999922</v>
      </c>
      <c r="CC10" s="72"/>
      <c r="CD10" s="70">
        <f t="shared" ref="CD10" si="98">IFERROR(ROUND(AVERAGE(CD11:CD20),2),"-")</f>
        <v>7.1</v>
      </c>
      <c r="CE10" s="71">
        <f t="shared" ref="CE10" si="99">IFERROR(ROUND(AVERAGE(CE11:CE20),2),"-")</f>
        <v>7.49</v>
      </c>
      <c r="CF10" s="71">
        <f t="shared" ref="CF10" si="100">IFERROR(ROUND(AVERAGE(CF11:CF20),2),"-")</f>
        <v>7.3</v>
      </c>
      <c r="CG10" s="99">
        <f t="shared" si="38"/>
        <v>0.39000000000000057</v>
      </c>
      <c r="CH10" s="72"/>
      <c r="CI10" s="70">
        <f t="shared" ref="CI10" si="101">IFERROR(ROUND(AVERAGE(CI11:CI20),2),"-")</f>
        <v>6.85</v>
      </c>
      <c r="CJ10" s="71">
        <f t="shared" ref="CJ10" si="102">IFERROR(ROUND(AVERAGE(CJ11:CJ20),2),"-")</f>
        <v>7.2</v>
      </c>
      <c r="CK10" s="71">
        <f t="shared" ref="CK10" si="103">IFERROR(ROUND(AVERAGE(CK11:CK20),2),"-")</f>
        <v>7.03</v>
      </c>
      <c r="CL10" s="99">
        <f t="shared" si="40"/>
        <v>0.35000000000000053</v>
      </c>
      <c r="CM10" s="72"/>
      <c r="CN10" s="70">
        <f t="shared" ref="CN10" si="104">IFERROR(ROUND(AVERAGE(CN11:CN20),2),"-")</f>
        <v>7.26</v>
      </c>
      <c r="CO10" s="71">
        <f t="shared" ref="CO10" si="105">IFERROR(ROUND(AVERAGE(CO11:CO20),2),"-")</f>
        <v>7.55</v>
      </c>
      <c r="CP10" s="71">
        <f t="shared" ref="CP10" si="106">IFERROR(ROUND(AVERAGE(CP11:CP20),2),"-")</f>
        <v>7.43</v>
      </c>
      <c r="CQ10" s="99">
        <f t="shared" si="42"/>
        <v>0.29000000000000004</v>
      </c>
      <c r="CR10" s="72"/>
    </row>
    <row r="11" spans="1:96" ht="15.75" thickTop="1" x14ac:dyDescent="0.25">
      <c r="A11" s="73" t="s">
        <v>14</v>
      </c>
      <c r="B11" s="22">
        <v>24</v>
      </c>
      <c r="C11" s="22">
        <v>3</v>
      </c>
      <c r="D11" s="22">
        <v>271494</v>
      </c>
      <c r="E11" s="22" t="s">
        <v>15</v>
      </c>
      <c r="F11" s="22" t="s">
        <v>12</v>
      </c>
      <c r="G11" s="22" t="s">
        <v>13</v>
      </c>
      <c r="H11" s="22" t="s">
        <v>194</v>
      </c>
      <c r="I11" s="47">
        <v>7.1</v>
      </c>
      <c r="J11" s="48">
        <v>7.39</v>
      </c>
      <c r="K11" s="48">
        <v>7.34</v>
      </c>
      <c r="L11" s="48">
        <v>7.3</v>
      </c>
      <c r="M11" s="48">
        <v>7.32</v>
      </c>
      <c r="N11" s="52">
        <v>-0.04</v>
      </c>
      <c r="O11" s="58"/>
      <c r="P11" s="48">
        <v>8.01</v>
      </c>
      <c r="Q11" s="48">
        <v>7.77</v>
      </c>
      <c r="R11" s="48">
        <v>7.89</v>
      </c>
      <c r="S11" s="52">
        <v>-0.24</v>
      </c>
      <c r="T11" s="58"/>
      <c r="U11" s="48">
        <v>8.0399999999999991</v>
      </c>
      <c r="V11" s="48">
        <v>7.8</v>
      </c>
      <c r="W11" s="48">
        <v>7.92</v>
      </c>
      <c r="X11" s="52">
        <v>-0.24</v>
      </c>
      <c r="Y11" s="58"/>
      <c r="Z11" s="48">
        <v>8.3000000000000007</v>
      </c>
      <c r="AA11" s="48">
        <v>7.88</v>
      </c>
      <c r="AB11" s="48">
        <v>8.09</v>
      </c>
      <c r="AC11" s="52">
        <v>-0.42</v>
      </c>
      <c r="AD11" s="58" t="s">
        <v>153</v>
      </c>
      <c r="AE11" s="48">
        <v>8.09</v>
      </c>
      <c r="AF11" s="48">
        <v>8.19</v>
      </c>
      <c r="AG11" s="48">
        <v>8.14</v>
      </c>
      <c r="AH11" s="52">
        <v>0.1</v>
      </c>
      <c r="AI11" s="58"/>
      <c r="AJ11" s="48">
        <v>7.02</v>
      </c>
      <c r="AK11" s="48">
        <v>7.39</v>
      </c>
      <c r="AL11" s="48">
        <v>7.21</v>
      </c>
      <c r="AM11" s="52">
        <v>0.37</v>
      </c>
      <c r="AN11" s="58" t="s">
        <v>152</v>
      </c>
      <c r="AO11" s="48">
        <v>7.27</v>
      </c>
      <c r="AP11" s="48">
        <v>7.72</v>
      </c>
      <c r="AQ11" s="48">
        <v>7.5</v>
      </c>
      <c r="AR11" s="52">
        <v>0.45</v>
      </c>
      <c r="AS11" s="58" t="s">
        <v>152</v>
      </c>
      <c r="AT11" s="65">
        <v>6.77</v>
      </c>
      <c r="AU11" s="48">
        <v>7.06</v>
      </c>
      <c r="AV11" s="65">
        <v>6.91</v>
      </c>
      <c r="AW11" s="52">
        <v>0.28999999999999998</v>
      </c>
      <c r="AX11" s="58"/>
      <c r="AY11" s="65">
        <v>6.96</v>
      </c>
      <c r="AZ11" s="48">
        <v>7.68</v>
      </c>
      <c r="BA11" s="48">
        <v>7.34</v>
      </c>
      <c r="BB11" s="52">
        <v>0.72</v>
      </c>
      <c r="BC11" s="58" t="s">
        <v>152</v>
      </c>
      <c r="BD11" s="21"/>
      <c r="BE11" s="47">
        <v>7.51</v>
      </c>
      <c r="BF11" s="48">
        <v>7.56</v>
      </c>
      <c r="BG11" s="48">
        <v>7.53</v>
      </c>
      <c r="BH11" s="52">
        <v>0.05</v>
      </c>
      <c r="BI11" s="58"/>
      <c r="BJ11" s="49" t="s">
        <v>157</v>
      </c>
      <c r="BK11" s="48">
        <v>7.6</v>
      </c>
      <c r="BL11" s="48">
        <v>7.6</v>
      </c>
      <c r="BM11" s="52" t="s">
        <v>157</v>
      </c>
      <c r="BN11" s="58"/>
      <c r="BO11" s="48">
        <v>8.02</v>
      </c>
      <c r="BP11" s="48">
        <v>7.49</v>
      </c>
      <c r="BQ11" s="48">
        <v>7.75</v>
      </c>
      <c r="BR11" s="52">
        <v>-0.53</v>
      </c>
      <c r="BS11" s="58" t="s">
        <v>153</v>
      </c>
      <c r="BT11" s="48">
        <v>8.31</v>
      </c>
      <c r="BU11" s="48">
        <v>8.16</v>
      </c>
      <c r="BV11" s="48">
        <v>8.24</v>
      </c>
      <c r="BW11" s="52">
        <v>-0.15</v>
      </c>
      <c r="BX11" s="58"/>
      <c r="BY11" s="48">
        <v>7.17</v>
      </c>
      <c r="BZ11" s="48">
        <v>7.12</v>
      </c>
      <c r="CA11" s="48">
        <v>7.15</v>
      </c>
      <c r="CB11" s="52">
        <v>-0.05</v>
      </c>
      <c r="CC11" s="58"/>
      <c r="CD11" s="48">
        <v>7.38</v>
      </c>
      <c r="CE11" s="48">
        <v>7.32</v>
      </c>
      <c r="CF11" s="48">
        <v>7.35</v>
      </c>
      <c r="CG11" s="52">
        <v>-0.06</v>
      </c>
      <c r="CH11" s="58"/>
      <c r="CI11" s="65">
        <v>6.97</v>
      </c>
      <c r="CJ11" s="65">
        <v>6.91</v>
      </c>
      <c r="CK11" s="65">
        <v>6.94</v>
      </c>
      <c r="CL11" s="52">
        <v>-0.06</v>
      </c>
      <c r="CM11" s="58"/>
      <c r="CN11" s="48">
        <v>7.33</v>
      </c>
      <c r="CO11" s="48">
        <v>7.46</v>
      </c>
      <c r="CP11" s="48">
        <v>7.41</v>
      </c>
      <c r="CQ11" s="52">
        <v>0.13</v>
      </c>
      <c r="CR11" s="58"/>
    </row>
    <row r="12" spans="1:96" x14ac:dyDescent="0.25">
      <c r="A12" s="73" t="s">
        <v>14</v>
      </c>
      <c r="B12" s="22">
        <v>24</v>
      </c>
      <c r="C12" s="22">
        <v>3</v>
      </c>
      <c r="D12" s="22">
        <v>111849</v>
      </c>
      <c r="E12" s="22" t="s">
        <v>16</v>
      </c>
      <c r="F12" s="22" t="s">
        <v>12</v>
      </c>
      <c r="G12" s="22" t="s">
        <v>13</v>
      </c>
      <c r="H12" s="22" t="s">
        <v>193</v>
      </c>
      <c r="I12" s="47">
        <v>7.51</v>
      </c>
      <c r="J12" s="48">
        <v>7.44</v>
      </c>
      <c r="K12" s="48">
        <v>7.32</v>
      </c>
      <c r="L12" s="48">
        <v>7.35</v>
      </c>
      <c r="M12" s="48">
        <v>7.34</v>
      </c>
      <c r="N12" s="52">
        <v>0.03</v>
      </c>
      <c r="O12" s="58"/>
      <c r="P12" s="48">
        <v>7.67</v>
      </c>
      <c r="Q12" s="48">
        <v>8.02</v>
      </c>
      <c r="R12" s="48">
        <v>7.85</v>
      </c>
      <c r="S12" s="52">
        <v>0.35</v>
      </c>
      <c r="T12" s="58" t="s">
        <v>152</v>
      </c>
      <c r="U12" s="48">
        <v>7.64</v>
      </c>
      <c r="V12" s="94">
        <v>8.1199999999999992</v>
      </c>
      <c r="W12" s="48">
        <v>7.88</v>
      </c>
      <c r="X12" s="52">
        <v>0.48</v>
      </c>
      <c r="Y12" s="58" t="s">
        <v>152</v>
      </c>
      <c r="Z12" s="48">
        <v>7.95</v>
      </c>
      <c r="AA12" s="48">
        <v>8.15</v>
      </c>
      <c r="AB12" s="48">
        <v>8.0500000000000007</v>
      </c>
      <c r="AC12" s="52">
        <v>0.2</v>
      </c>
      <c r="AD12" s="58"/>
      <c r="AE12" s="48">
        <v>8.2799999999999994</v>
      </c>
      <c r="AF12" s="48">
        <v>8.17</v>
      </c>
      <c r="AG12" s="48">
        <v>8.23</v>
      </c>
      <c r="AH12" s="52">
        <v>-0.11</v>
      </c>
      <c r="AI12" s="58"/>
      <c r="AJ12" s="48">
        <v>7.19</v>
      </c>
      <c r="AK12" s="48">
        <v>7.4</v>
      </c>
      <c r="AL12" s="48">
        <v>7.3</v>
      </c>
      <c r="AM12" s="52">
        <v>0.21</v>
      </c>
      <c r="AN12" s="58"/>
      <c r="AO12" s="48">
        <v>7.26</v>
      </c>
      <c r="AP12" s="48">
        <v>7.58</v>
      </c>
      <c r="AQ12" s="48">
        <v>7.42</v>
      </c>
      <c r="AR12" s="52">
        <v>0.32</v>
      </c>
      <c r="AS12" s="58" t="s">
        <v>152</v>
      </c>
      <c r="AT12" s="48">
        <v>7.13</v>
      </c>
      <c r="AU12" s="48">
        <v>7.22</v>
      </c>
      <c r="AV12" s="48">
        <v>7.17</v>
      </c>
      <c r="AW12" s="52">
        <v>0.09</v>
      </c>
      <c r="AX12" s="58"/>
      <c r="AY12" s="65">
        <v>6.71</v>
      </c>
      <c r="AZ12" s="48">
        <v>7.47</v>
      </c>
      <c r="BA12" s="48">
        <v>7.06</v>
      </c>
      <c r="BB12" s="52">
        <v>0.76</v>
      </c>
      <c r="BC12" s="58" t="s">
        <v>152</v>
      </c>
      <c r="BD12" s="21"/>
      <c r="BE12" s="47">
        <v>7.48</v>
      </c>
      <c r="BF12" s="48">
        <v>7.45</v>
      </c>
      <c r="BG12" s="48">
        <v>7.46</v>
      </c>
      <c r="BH12" s="52">
        <v>-0.03</v>
      </c>
      <c r="BI12" s="58"/>
      <c r="BJ12" s="49" t="s">
        <v>157</v>
      </c>
      <c r="BK12" s="48">
        <v>7.74</v>
      </c>
      <c r="BL12" s="48">
        <v>7.74</v>
      </c>
      <c r="BM12" s="52" t="s">
        <v>157</v>
      </c>
      <c r="BN12" s="58"/>
      <c r="BO12" s="48">
        <v>8.02</v>
      </c>
      <c r="BP12" s="48">
        <v>7.9</v>
      </c>
      <c r="BQ12" s="48">
        <v>7.96</v>
      </c>
      <c r="BR12" s="52">
        <v>-0.12</v>
      </c>
      <c r="BS12" s="58"/>
      <c r="BT12" s="48">
        <v>8.1199999999999992</v>
      </c>
      <c r="BU12" s="48">
        <v>7.94</v>
      </c>
      <c r="BV12" s="48">
        <v>8.0299999999999994</v>
      </c>
      <c r="BW12" s="52">
        <v>-0.18</v>
      </c>
      <c r="BX12" s="58"/>
      <c r="BY12" s="65">
        <v>6.96</v>
      </c>
      <c r="BZ12" s="48">
        <v>7.32</v>
      </c>
      <c r="CA12" s="48">
        <v>7.14</v>
      </c>
      <c r="CB12" s="52">
        <v>0.36</v>
      </c>
      <c r="CC12" s="58"/>
      <c r="CD12" s="48">
        <v>7.05</v>
      </c>
      <c r="CE12" s="48">
        <v>7.62</v>
      </c>
      <c r="CF12" s="48">
        <v>7.34</v>
      </c>
      <c r="CG12" s="52">
        <v>0.56999999999999995</v>
      </c>
      <c r="CH12" s="58" t="s">
        <v>152</v>
      </c>
      <c r="CI12" s="65">
        <v>6.86</v>
      </c>
      <c r="CJ12" s="48">
        <v>7.03</v>
      </c>
      <c r="CK12" s="65">
        <v>6.94</v>
      </c>
      <c r="CL12" s="52">
        <v>0.17</v>
      </c>
      <c r="CM12" s="58"/>
      <c r="CN12" s="48">
        <v>7.11</v>
      </c>
      <c r="CO12" s="48">
        <v>7.66</v>
      </c>
      <c r="CP12" s="48">
        <v>7.39</v>
      </c>
      <c r="CQ12" s="52">
        <v>0.55000000000000004</v>
      </c>
      <c r="CR12" s="58"/>
    </row>
    <row r="13" spans="1:96" x14ac:dyDescent="0.25">
      <c r="A13" s="26" t="s">
        <v>14</v>
      </c>
      <c r="B13" s="23">
        <v>24</v>
      </c>
      <c r="C13" s="23">
        <v>2</v>
      </c>
      <c r="D13" s="23">
        <v>393702</v>
      </c>
      <c r="E13" s="23" t="s">
        <v>17</v>
      </c>
      <c r="F13" s="23" t="s">
        <v>12</v>
      </c>
      <c r="G13" s="23" t="s">
        <v>13</v>
      </c>
      <c r="H13" s="23" t="s">
        <v>193</v>
      </c>
      <c r="I13" s="33">
        <v>6.92</v>
      </c>
      <c r="J13" s="37">
        <v>7.08</v>
      </c>
      <c r="K13" s="37">
        <v>7.27</v>
      </c>
      <c r="L13" s="37">
        <v>7.41</v>
      </c>
      <c r="M13" s="37">
        <v>7.34</v>
      </c>
      <c r="N13" s="54">
        <v>0.14000000000000001</v>
      </c>
      <c r="O13" s="59"/>
      <c r="P13" s="37">
        <v>8.49</v>
      </c>
      <c r="Q13" s="37">
        <v>8.49</v>
      </c>
      <c r="R13" s="37">
        <v>8.49</v>
      </c>
      <c r="S13" s="54">
        <v>0</v>
      </c>
      <c r="T13" s="59"/>
      <c r="U13" s="37">
        <v>8.43</v>
      </c>
      <c r="V13" s="95">
        <v>8.5399999999999991</v>
      </c>
      <c r="W13" s="37">
        <v>8.48</v>
      </c>
      <c r="X13" s="54">
        <v>0.11</v>
      </c>
      <c r="Y13" s="59"/>
      <c r="Z13" s="37">
        <v>8.6300000000000008</v>
      </c>
      <c r="AA13" s="37">
        <v>8.42</v>
      </c>
      <c r="AB13" s="37">
        <v>8.5299999999999994</v>
      </c>
      <c r="AC13" s="54">
        <v>-0.21</v>
      </c>
      <c r="AD13" s="59"/>
      <c r="AE13" s="37">
        <v>8.25</v>
      </c>
      <c r="AF13" s="37">
        <v>7.99</v>
      </c>
      <c r="AG13" s="37">
        <v>8.1199999999999992</v>
      </c>
      <c r="AH13" s="54">
        <v>-0.26</v>
      </c>
      <c r="AI13" s="59" t="s">
        <v>153</v>
      </c>
      <c r="AJ13" s="37">
        <v>7.11</v>
      </c>
      <c r="AK13" s="37">
        <v>7.55</v>
      </c>
      <c r="AL13" s="37">
        <v>7.33</v>
      </c>
      <c r="AM13" s="54">
        <v>0.44</v>
      </c>
      <c r="AN13" s="59" t="s">
        <v>152</v>
      </c>
      <c r="AO13" s="37">
        <v>7.26</v>
      </c>
      <c r="AP13" s="37">
        <v>7.66</v>
      </c>
      <c r="AQ13" s="37">
        <v>7.46</v>
      </c>
      <c r="AR13" s="54">
        <v>0.4</v>
      </c>
      <c r="AS13" s="59" t="s">
        <v>152</v>
      </c>
      <c r="AT13" s="36">
        <v>6.97</v>
      </c>
      <c r="AU13" s="37">
        <v>7.43</v>
      </c>
      <c r="AV13" s="37">
        <v>7.2</v>
      </c>
      <c r="AW13" s="54">
        <v>0.46</v>
      </c>
      <c r="AX13" s="59" t="s">
        <v>152</v>
      </c>
      <c r="AY13" s="37">
        <v>7.64</v>
      </c>
      <c r="AZ13" s="37">
        <v>7.61</v>
      </c>
      <c r="BA13" s="37">
        <v>7.63</v>
      </c>
      <c r="BB13" s="54">
        <v>-0.03</v>
      </c>
      <c r="BC13" s="59"/>
      <c r="BD13" s="21"/>
      <c r="BE13" s="34">
        <v>7.3</v>
      </c>
      <c r="BF13" s="37">
        <v>7.64</v>
      </c>
      <c r="BG13" s="37">
        <v>7.47</v>
      </c>
      <c r="BH13" s="54">
        <v>0.34</v>
      </c>
      <c r="BI13" s="59"/>
      <c r="BJ13" s="42" t="s">
        <v>157</v>
      </c>
      <c r="BK13" s="37">
        <v>8.44</v>
      </c>
      <c r="BL13" s="37">
        <v>8.44</v>
      </c>
      <c r="BM13" s="54" t="s">
        <v>157</v>
      </c>
      <c r="BN13" s="59"/>
      <c r="BO13" s="37">
        <v>7.82</v>
      </c>
      <c r="BP13" s="37">
        <v>8.48</v>
      </c>
      <c r="BQ13" s="37">
        <v>8.15</v>
      </c>
      <c r="BR13" s="54">
        <v>0.66</v>
      </c>
      <c r="BS13" s="59" t="s">
        <v>152</v>
      </c>
      <c r="BT13" s="37">
        <v>7.99</v>
      </c>
      <c r="BU13" s="37">
        <v>8.32</v>
      </c>
      <c r="BV13" s="37">
        <v>8.16</v>
      </c>
      <c r="BW13" s="54">
        <v>0.33</v>
      </c>
      <c r="BX13" s="59" t="s">
        <v>152</v>
      </c>
      <c r="BY13" s="37">
        <v>7.03</v>
      </c>
      <c r="BZ13" s="37">
        <v>8.11</v>
      </c>
      <c r="CA13" s="37">
        <v>7.57</v>
      </c>
      <c r="CB13" s="54">
        <v>1.08</v>
      </c>
      <c r="CC13" s="59" t="s">
        <v>152</v>
      </c>
      <c r="CD13" s="37">
        <v>7.24</v>
      </c>
      <c r="CE13" s="37">
        <v>8.17</v>
      </c>
      <c r="CF13" s="37">
        <v>7.7</v>
      </c>
      <c r="CG13" s="54">
        <v>0.93</v>
      </c>
      <c r="CH13" s="59" t="s">
        <v>152</v>
      </c>
      <c r="CI13" s="36">
        <v>6.82</v>
      </c>
      <c r="CJ13" s="37">
        <v>8.0500000000000007</v>
      </c>
      <c r="CK13" s="37">
        <v>7.43</v>
      </c>
      <c r="CL13" s="54">
        <v>1.23</v>
      </c>
      <c r="CM13" s="59" t="s">
        <v>152</v>
      </c>
      <c r="CN13" s="37">
        <v>7.85</v>
      </c>
      <c r="CO13" s="37">
        <v>8.19</v>
      </c>
      <c r="CP13" s="37">
        <v>8.0500000000000007</v>
      </c>
      <c r="CQ13" s="54">
        <v>0.34</v>
      </c>
      <c r="CR13" s="59"/>
    </row>
    <row r="14" spans="1:96" x14ac:dyDescent="0.25">
      <c r="A14" s="26" t="s">
        <v>14</v>
      </c>
      <c r="B14" s="23">
        <v>24</v>
      </c>
      <c r="C14" s="23">
        <v>3</v>
      </c>
      <c r="D14" s="23">
        <v>547000</v>
      </c>
      <c r="E14" s="23" t="s">
        <v>188</v>
      </c>
      <c r="F14" s="23" t="s">
        <v>12</v>
      </c>
      <c r="G14" s="23" t="s">
        <v>18</v>
      </c>
      <c r="H14" s="23" t="s">
        <v>192</v>
      </c>
      <c r="I14" s="34">
        <v>7.08</v>
      </c>
      <c r="J14" s="37">
        <v>7.13</v>
      </c>
      <c r="K14" s="37">
        <v>7.1</v>
      </c>
      <c r="L14" s="37">
        <v>7.33</v>
      </c>
      <c r="M14" s="37">
        <v>7.22</v>
      </c>
      <c r="N14" s="54">
        <v>0.23</v>
      </c>
      <c r="O14" s="59" t="s">
        <v>152</v>
      </c>
      <c r="P14" s="37">
        <v>8.18</v>
      </c>
      <c r="Q14" s="37">
        <v>7.93</v>
      </c>
      <c r="R14" s="37">
        <v>8.0500000000000007</v>
      </c>
      <c r="S14" s="54">
        <v>-0.25</v>
      </c>
      <c r="T14" s="59" t="s">
        <v>153</v>
      </c>
      <c r="U14" s="37">
        <v>8.23</v>
      </c>
      <c r="V14" s="95">
        <v>8.07</v>
      </c>
      <c r="W14" s="37">
        <v>8.15</v>
      </c>
      <c r="X14" s="54">
        <v>-0.16</v>
      </c>
      <c r="Y14" s="59"/>
      <c r="Z14" s="37">
        <v>8.31</v>
      </c>
      <c r="AA14" s="37">
        <v>7.83</v>
      </c>
      <c r="AB14" s="37">
        <v>8.07</v>
      </c>
      <c r="AC14" s="54">
        <v>-0.48</v>
      </c>
      <c r="AD14" s="59" t="s">
        <v>153</v>
      </c>
      <c r="AE14" s="37">
        <v>8.36</v>
      </c>
      <c r="AF14" s="37">
        <v>7.75</v>
      </c>
      <c r="AG14" s="37">
        <v>8.06</v>
      </c>
      <c r="AH14" s="54">
        <v>-0.61</v>
      </c>
      <c r="AI14" s="59" t="s">
        <v>153</v>
      </c>
      <c r="AJ14" s="37">
        <v>7.56</v>
      </c>
      <c r="AK14" s="37">
        <v>7.31</v>
      </c>
      <c r="AL14" s="37">
        <v>7.44</v>
      </c>
      <c r="AM14" s="54">
        <v>-0.25</v>
      </c>
      <c r="AN14" s="59" t="s">
        <v>153</v>
      </c>
      <c r="AO14" s="37">
        <v>7.64</v>
      </c>
      <c r="AP14" s="37">
        <v>7.48</v>
      </c>
      <c r="AQ14" s="37">
        <v>7.56</v>
      </c>
      <c r="AR14" s="54">
        <v>-0.16</v>
      </c>
      <c r="AS14" s="59"/>
      <c r="AT14" s="37">
        <v>7.49</v>
      </c>
      <c r="AU14" s="37">
        <v>7.15</v>
      </c>
      <c r="AV14" s="37">
        <v>7.32</v>
      </c>
      <c r="AW14" s="54">
        <v>-0.34</v>
      </c>
      <c r="AX14" s="59" t="s">
        <v>153</v>
      </c>
      <c r="AY14" s="37">
        <v>7.71</v>
      </c>
      <c r="AZ14" s="37">
        <v>7.63</v>
      </c>
      <c r="BA14" s="37">
        <v>7.67</v>
      </c>
      <c r="BB14" s="54">
        <v>-0.08</v>
      </c>
      <c r="BC14" s="59"/>
      <c r="BD14" s="21"/>
      <c r="BE14" s="34">
        <v>7.7</v>
      </c>
      <c r="BF14" s="37">
        <v>7.68</v>
      </c>
      <c r="BG14" s="37">
        <v>7.69</v>
      </c>
      <c r="BH14" s="56">
        <v>-0.02</v>
      </c>
      <c r="BI14" s="60"/>
      <c r="BJ14" s="42" t="s">
        <v>157</v>
      </c>
      <c r="BK14" s="37">
        <v>7.62</v>
      </c>
      <c r="BL14" s="37">
        <v>7.62</v>
      </c>
      <c r="BM14" s="56" t="s">
        <v>157</v>
      </c>
      <c r="BN14" s="60"/>
      <c r="BO14" s="37">
        <v>7.72</v>
      </c>
      <c r="BP14" s="37">
        <v>7.8</v>
      </c>
      <c r="BQ14" s="37">
        <v>7.76</v>
      </c>
      <c r="BR14" s="56">
        <v>0.08</v>
      </c>
      <c r="BS14" s="60"/>
      <c r="BT14" s="37">
        <v>8.76</v>
      </c>
      <c r="BU14" s="37">
        <v>8.0500000000000007</v>
      </c>
      <c r="BV14" s="37">
        <v>8.4</v>
      </c>
      <c r="BW14" s="56">
        <v>-0.71</v>
      </c>
      <c r="BX14" s="60" t="s">
        <v>153</v>
      </c>
      <c r="BY14" s="37">
        <v>7.57</v>
      </c>
      <c r="BZ14" s="37">
        <v>7.48</v>
      </c>
      <c r="CA14" s="37">
        <v>7.53</v>
      </c>
      <c r="CB14" s="56">
        <v>-0.09</v>
      </c>
      <c r="CC14" s="60"/>
      <c r="CD14" s="37">
        <v>7.57</v>
      </c>
      <c r="CE14" s="37">
        <v>7.68</v>
      </c>
      <c r="CF14" s="37">
        <v>7.62</v>
      </c>
      <c r="CG14" s="56">
        <v>0.11</v>
      </c>
      <c r="CH14" s="60"/>
      <c r="CI14" s="37">
        <v>7.57</v>
      </c>
      <c r="CJ14" s="37">
        <v>7.29</v>
      </c>
      <c r="CK14" s="37">
        <v>7.43</v>
      </c>
      <c r="CL14" s="56">
        <v>-0.28000000000000003</v>
      </c>
      <c r="CM14" s="60"/>
      <c r="CN14" s="37">
        <v>7.47</v>
      </c>
      <c r="CO14" s="37">
        <v>7.49</v>
      </c>
      <c r="CP14" s="37">
        <v>7.48</v>
      </c>
      <c r="CQ14" s="56">
        <v>0.02</v>
      </c>
      <c r="CR14" s="60"/>
    </row>
    <row r="15" spans="1:96" x14ac:dyDescent="0.25">
      <c r="A15" s="26" t="s">
        <v>14</v>
      </c>
      <c r="B15" s="23">
        <v>24</v>
      </c>
      <c r="C15" s="23">
        <v>3</v>
      </c>
      <c r="D15" s="23">
        <v>686667</v>
      </c>
      <c r="E15" s="23" t="s">
        <v>19</v>
      </c>
      <c r="F15" s="23" t="s">
        <v>12</v>
      </c>
      <c r="G15" s="23" t="s">
        <v>13</v>
      </c>
      <c r="H15" s="23" t="s">
        <v>192</v>
      </c>
      <c r="I15" s="34">
        <v>7.24</v>
      </c>
      <c r="J15" s="37">
        <v>7.04</v>
      </c>
      <c r="K15" s="37">
        <v>7.05</v>
      </c>
      <c r="L15" s="37">
        <v>7.26</v>
      </c>
      <c r="M15" s="37">
        <v>7.15</v>
      </c>
      <c r="N15" s="54">
        <v>0.21</v>
      </c>
      <c r="O15" s="59"/>
      <c r="P15" s="37">
        <v>8.4</v>
      </c>
      <c r="Q15" s="37">
        <v>8.67</v>
      </c>
      <c r="R15" s="37">
        <v>8.5299999999999994</v>
      </c>
      <c r="S15" s="54">
        <v>0.27</v>
      </c>
      <c r="T15" s="59" t="s">
        <v>152</v>
      </c>
      <c r="U15" s="37">
        <v>8.14</v>
      </c>
      <c r="V15" s="95">
        <v>8.4600000000000009</v>
      </c>
      <c r="W15" s="37">
        <v>8.3000000000000007</v>
      </c>
      <c r="X15" s="54">
        <v>0.32</v>
      </c>
      <c r="Y15" s="59"/>
      <c r="Z15" s="37">
        <v>8.33</v>
      </c>
      <c r="AA15" s="37">
        <v>8.5399999999999991</v>
      </c>
      <c r="AB15" s="37">
        <v>8.44</v>
      </c>
      <c r="AC15" s="54">
        <v>0.21</v>
      </c>
      <c r="AD15" s="59"/>
      <c r="AE15" s="37">
        <v>7.89</v>
      </c>
      <c r="AF15" s="37">
        <v>8.49</v>
      </c>
      <c r="AG15" s="37">
        <v>8.19</v>
      </c>
      <c r="AH15" s="54">
        <v>0.6</v>
      </c>
      <c r="AI15" s="59" t="s">
        <v>152</v>
      </c>
      <c r="AJ15" s="37">
        <v>7.26</v>
      </c>
      <c r="AK15" s="37">
        <v>7.71</v>
      </c>
      <c r="AL15" s="37">
        <v>7.48</v>
      </c>
      <c r="AM15" s="54">
        <v>0.45</v>
      </c>
      <c r="AN15" s="59" t="s">
        <v>152</v>
      </c>
      <c r="AO15" s="37">
        <v>7.43</v>
      </c>
      <c r="AP15" s="37">
        <v>7.88</v>
      </c>
      <c r="AQ15" s="37">
        <v>7.65</v>
      </c>
      <c r="AR15" s="54">
        <v>0.45</v>
      </c>
      <c r="AS15" s="59" t="s">
        <v>152</v>
      </c>
      <c r="AT15" s="37">
        <v>7.1</v>
      </c>
      <c r="AU15" s="37">
        <v>7.53</v>
      </c>
      <c r="AV15" s="37">
        <v>7.32</v>
      </c>
      <c r="AW15" s="54">
        <v>0.43</v>
      </c>
      <c r="AX15" s="59" t="s">
        <v>152</v>
      </c>
      <c r="AY15" s="36">
        <v>6.5</v>
      </c>
      <c r="AZ15" s="37">
        <v>7.37</v>
      </c>
      <c r="BA15" s="37">
        <v>7</v>
      </c>
      <c r="BB15" s="54">
        <v>0.87</v>
      </c>
      <c r="BC15" s="59" t="s">
        <v>152</v>
      </c>
      <c r="BD15" s="21"/>
      <c r="BE15" s="34">
        <v>7.21</v>
      </c>
      <c r="BF15" s="37">
        <v>7.62</v>
      </c>
      <c r="BG15" s="37">
        <v>7.41</v>
      </c>
      <c r="BH15" s="54">
        <v>0.41</v>
      </c>
      <c r="BI15" s="59"/>
      <c r="BJ15" s="42" t="s">
        <v>157</v>
      </c>
      <c r="BK15" s="37">
        <v>8.3800000000000008</v>
      </c>
      <c r="BL15" s="37">
        <v>8.3800000000000008</v>
      </c>
      <c r="BM15" s="54" t="s">
        <v>157</v>
      </c>
      <c r="BN15" s="59"/>
      <c r="BO15" s="37">
        <v>7.99</v>
      </c>
      <c r="BP15" s="37">
        <v>8.4</v>
      </c>
      <c r="BQ15" s="37">
        <v>8.19</v>
      </c>
      <c r="BR15" s="54">
        <v>0.41</v>
      </c>
      <c r="BS15" s="59"/>
      <c r="BT15" s="37">
        <v>7.66</v>
      </c>
      <c r="BU15" s="37">
        <v>8.51</v>
      </c>
      <c r="BV15" s="37">
        <v>8.08</v>
      </c>
      <c r="BW15" s="54">
        <v>0.85</v>
      </c>
      <c r="BX15" s="59" t="s">
        <v>152</v>
      </c>
      <c r="BY15" s="36">
        <v>6.98</v>
      </c>
      <c r="BZ15" s="37">
        <v>7.42</v>
      </c>
      <c r="CA15" s="37">
        <v>7.2</v>
      </c>
      <c r="CB15" s="54">
        <v>0.44</v>
      </c>
      <c r="CC15" s="59"/>
      <c r="CD15" s="37">
        <v>7.04</v>
      </c>
      <c r="CE15" s="37">
        <v>7.7</v>
      </c>
      <c r="CF15" s="37">
        <v>7.37</v>
      </c>
      <c r="CG15" s="54">
        <v>0.66</v>
      </c>
      <c r="CH15" s="59" t="s">
        <v>152</v>
      </c>
      <c r="CI15" s="36">
        <v>6.92</v>
      </c>
      <c r="CJ15" s="37">
        <v>7.15</v>
      </c>
      <c r="CK15" s="37">
        <v>7.04</v>
      </c>
      <c r="CL15" s="54">
        <v>0.23</v>
      </c>
      <c r="CM15" s="59"/>
      <c r="CN15" s="36">
        <v>6.38</v>
      </c>
      <c r="CO15" s="37">
        <v>7.25</v>
      </c>
      <c r="CP15" s="36">
        <v>6.91</v>
      </c>
      <c r="CQ15" s="54">
        <v>0.87</v>
      </c>
      <c r="CR15" s="59" t="s">
        <v>152</v>
      </c>
    </row>
    <row r="16" spans="1:96" x14ac:dyDescent="0.25">
      <c r="A16" s="26" t="s">
        <v>14</v>
      </c>
      <c r="B16" s="23">
        <v>24</v>
      </c>
      <c r="C16" s="23">
        <v>3</v>
      </c>
      <c r="D16" s="23">
        <v>113001</v>
      </c>
      <c r="E16" s="23" t="s">
        <v>20</v>
      </c>
      <c r="F16" s="23" t="s">
        <v>12</v>
      </c>
      <c r="G16" s="23" t="s">
        <v>13</v>
      </c>
      <c r="H16" s="23" t="s">
        <v>193</v>
      </c>
      <c r="I16" s="34">
        <v>7.31</v>
      </c>
      <c r="J16" s="37">
        <v>7.24</v>
      </c>
      <c r="K16" s="37">
        <v>7.54</v>
      </c>
      <c r="L16" s="37">
        <v>7.5</v>
      </c>
      <c r="M16" s="37">
        <v>7.52</v>
      </c>
      <c r="N16" s="54">
        <v>-0.04</v>
      </c>
      <c r="O16" s="59"/>
      <c r="P16" s="37">
        <v>8.33</v>
      </c>
      <c r="Q16" s="37">
        <v>8.0399999999999991</v>
      </c>
      <c r="R16" s="37">
        <v>8.18</v>
      </c>
      <c r="S16" s="54">
        <v>-0.28999999999999998</v>
      </c>
      <c r="T16" s="59" t="s">
        <v>153</v>
      </c>
      <c r="U16" s="37">
        <v>8.16</v>
      </c>
      <c r="V16" s="95">
        <v>8</v>
      </c>
      <c r="W16" s="37">
        <v>8.08</v>
      </c>
      <c r="X16" s="54">
        <v>-0.16</v>
      </c>
      <c r="Y16" s="59"/>
      <c r="Z16" s="37">
        <v>8.43</v>
      </c>
      <c r="AA16" s="37">
        <v>8.09</v>
      </c>
      <c r="AB16" s="37">
        <v>8.26</v>
      </c>
      <c r="AC16" s="54">
        <v>-0.34</v>
      </c>
      <c r="AD16" s="59" t="s">
        <v>153</v>
      </c>
      <c r="AE16" s="37">
        <v>7.94</v>
      </c>
      <c r="AF16" s="37">
        <v>7.83</v>
      </c>
      <c r="AG16" s="37">
        <v>7.88</v>
      </c>
      <c r="AH16" s="54">
        <v>-0.11</v>
      </c>
      <c r="AI16" s="59"/>
      <c r="AJ16" s="37">
        <v>7.43</v>
      </c>
      <c r="AK16" s="37">
        <v>7.43</v>
      </c>
      <c r="AL16" s="37">
        <v>7.43</v>
      </c>
      <c r="AM16" s="54">
        <v>0</v>
      </c>
      <c r="AN16" s="59"/>
      <c r="AO16" s="37">
        <v>7.52</v>
      </c>
      <c r="AP16" s="37">
        <v>7.54</v>
      </c>
      <c r="AQ16" s="37">
        <v>7.53</v>
      </c>
      <c r="AR16" s="54">
        <v>0.02</v>
      </c>
      <c r="AS16" s="59"/>
      <c r="AT16" s="37">
        <v>7.34</v>
      </c>
      <c r="AU16" s="37">
        <v>7.32</v>
      </c>
      <c r="AV16" s="37">
        <v>7.33</v>
      </c>
      <c r="AW16" s="54">
        <v>-0.02</v>
      </c>
      <c r="AX16" s="59"/>
      <c r="AY16" s="37">
        <v>7.62</v>
      </c>
      <c r="AZ16" s="37">
        <v>7.91</v>
      </c>
      <c r="BA16" s="37">
        <v>7.75</v>
      </c>
      <c r="BB16" s="54">
        <v>0.28999999999999998</v>
      </c>
      <c r="BC16" s="59" t="s">
        <v>152</v>
      </c>
      <c r="BD16" s="21"/>
      <c r="BE16" s="34">
        <v>8.19</v>
      </c>
      <c r="BF16" s="37">
        <v>7.6</v>
      </c>
      <c r="BG16" s="37">
        <v>7.9</v>
      </c>
      <c r="BH16" s="54">
        <v>-0.59</v>
      </c>
      <c r="BI16" s="59" t="s">
        <v>153</v>
      </c>
      <c r="BJ16" s="42" t="s">
        <v>157</v>
      </c>
      <c r="BK16" s="37">
        <v>7.93</v>
      </c>
      <c r="BL16" s="37">
        <v>7.93</v>
      </c>
      <c r="BM16" s="54" t="s">
        <v>157</v>
      </c>
      <c r="BN16" s="59"/>
      <c r="BO16" s="37">
        <v>8.35</v>
      </c>
      <c r="BP16" s="37">
        <v>8</v>
      </c>
      <c r="BQ16" s="37">
        <v>8.17</v>
      </c>
      <c r="BR16" s="54">
        <v>-0.35</v>
      </c>
      <c r="BS16" s="59" t="s">
        <v>153</v>
      </c>
      <c r="BT16" s="37">
        <v>8.4</v>
      </c>
      <c r="BU16" s="37">
        <v>7.56</v>
      </c>
      <c r="BV16" s="37">
        <v>7.98</v>
      </c>
      <c r="BW16" s="54">
        <v>-0.84</v>
      </c>
      <c r="BX16" s="59" t="s">
        <v>153</v>
      </c>
      <c r="BY16" s="37">
        <v>7.22</v>
      </c>
      <c r="BZ16" s="37">
        <v>7.18</v>
      </c>
      <c r="CA16" s="37">
        <v>7.2</v>
      </c>
      <c r="CB16" s="54">
        <v>-0.04</v>
      </c>
      <c r="CC16" s="59"/>
      <c r="CD16" s="37">
        <v>7.18</v>
      </c>
      <c r="CE16" s="37">
        <v>7.21</v>
      </c>
      <c r="CF16" s="37">
        <v>7.2</v>
      </c>
      <c r="CG16" s="54">
        <v>0.03</v>
      </c>
      <c r="CH16" s="59"/>
      <c r="CI16" s="37">
        <v>7.26</v>
      </c>
      <c r="CJ16" s="37">
        <v>7.14</v>
      </c>
      <c r="CK16" s="37">
        <v>7.2</v>
      </c>
      <c r="CL16" s="54">
        <v>-0.12</v>
      </c>
      <c r="CM16" s="59"/>
      <c r="CN16" s="37">
        <v>7.52</v>
      </c>
      <c r="CO16" s="37">
        <v>7.54</v>
      </c>
      <c r="CP16" s="37">
        <v>7.53</v>
      </c>
      <c r="CQ16" s="54">
        <v>0.02</v>
      </c>
      <c r="CR16" s="59"/>
    </row>
    <row r="17" spans="1:96" x14ac:dyDescent="0.25">
      <c r="A17" s="26" t="s">
        <v>14</v>
      </c>
      <c r="B17" s="23">
        <v>24</v>
      </c>
      <c r="C17" s="23">
        <v>3</v>
      </c>
      <c r="D17" s="23">
        <v>686006</v>
      </c>
      <c r="E17" s="23" t="s">
        <v>187</v>
      </c>
      <c r="F17" s="23" t="s">
        <v>12</v>
      </c>
      <c r="G17" s="23" t="s">
        <v>21</v>
      </c>
      <c r="H17" s="23" t="s">
        <v>194</v>
      </c>
      <c r="I17" s="34">
        <v>7.6</v>
      </c>
      <c r="J17" s="37">
        <v>7.15</v>
      </c>
      <c r="K17" s="37">
        <v>7.26</v>
      </c>
      <c r="L17" s="37">
        <v>7.48</v>
      </c>
      <c r="M17" s="37">
        <v>7.38</v>
      </c>
      <c r="N17" s="54">
        <v>0.22</v>
      </c>
      <c r="O17" s="59" t="s">
        <v>152</v>
      </c>
      <c r="P17" s="37">
        <v>7.77</v>
      </c>
      <c r="Q17" s="37">
        <v>8.0299999999999994</v>
      </c>
      <c r="R17" s="37">
        <v>7.91</v>
      </c>
      <c r="S17" s="54">
        <v>0.26</v>
      </c>
      <c r="T17" s="59" t="s">
        <v>152</v>
      </c>
      <c r="U17" s="37">
        <v>7.75</v>
      </c>
      <c r="V17" s="95">
        <v>8.14</v>
      </c>
      <c r="W17" s="37">
        <v>7.96</v>
      </c>
      <c r="X17" s="54">
        <v>0.39</v>
      </c>
      <c r="Y17" s="59" t="s">
        <v>152</v>
      </c>
      <c r="Z17" s="37">
        <v>7.87</v>
      </c>
      <c r="AA17" s="37">
        <v>7.93</v>
      </c>
      <c r="AB17" s="37">
        <v>7.9</v>
      </c>
      <c r="AC17" s="54">
        <v>0.06</v>
      </c>
      <c r="AD17" s="59"/>
      <c r="AE17" s="37">
        <v>7.78</v>
      </c>
      <c r="AF17" s="37">
        <v>8.02</v>
      </c>
      <c r="AG17" s="37">
        <v>7.9</v>
      </c>
      <c r="AH17" s="54">
        <v>0.24</v>
      </c>
      <c r="AI17" s="59" t="s">
        <v>152</v>
      </c>
      <c r="AJ17" s="37">
        <v>7.5</v>
      </c>
      <c r="AK17" s="37">
        <v>7.57</v>
      </c>
      <c r="AL17" s="37">
        <v>7.54</v>
      </c>
      <c r="AM17" s="54">
        <v>7.0000000000000007E-2</v>
      </c>
      <c r="AN17" s="59"/>
      <c r="AO17" s="37">
        <v>7.58</v>
      </c>
      <c r="AP17" s="37">
        <v>7.62</v>
      </c>
      <c r="AQ17" s="37">
        <v>7.6</v>
      </c>
      <c r="AR17" s="54">
        <v>0.04</v>
      </c>
      <c r="AS17" s="59"/>
      <c r="AT17" s="37">
        <v>7.42</v>
      </c>
      <c r="AU17" s="37">
        <v>7.53</v>
      </c>
      <c r="AV17" s="37">
        <v>7.47</v>
      </c>
      <c r="AW17" s="54">
        <v>0.11</v>
      </c>
      <c r="AX17" s="59"/>
      <c r="AY17" s="37">
        <v>7.63</v>
      </c>
      <c r="AZ17" s="37">
        <v>7.65</v>
      </c>
      <c r="BA17" s="37">
        <v>7.64</v>
      </c>
      <c r="BB17" s="54">
        <v>0.02</v>
      </c>
      <c r="BC17" s="59"/>
      <c r="BD17" s="21"/>
      <c r="BE17" s="34">
        <v>7.34</v>
      </c>
      <c r="BF17" s="37">
        <v>7.38</v>
      </c>
      <c r="BG17" s="37">
        <v>7.36</v>
      </c>
      <c r="BH17" s="56">
        <v>0.04</v>
      </c>
      <c r="BI17" s="60"/>
      <c r="BJ17" s="42" t="s">
        <v>157</v>
      </c>
      <c r="BK17" s="37">
        <v>7.96</v>
      </c>
      <c r="BL17" s="37">
        <v>7.96</v>
      </c>
      <c r="BM17" s="56" t="s">
        <v>157</v>
      </c>
      <c r="BN17" s="60"/>
      <c r="BO17" s="37">
        <v>7.5</v>
      </c>
      <c r="BP17" s="37">
        <v>7.86</v>
      </c>
      <c r="BQ17" s="37">
        <v>7.68</v>
      </c>
      <c r="BR17" s="56">
        <v>0.36</v>
      </c>
      <c r="BS17" s="60"/>
      <c r="BT17" s="37">
        <v>7.71</v>
      </c>
      <c r="BU17" s="37">
        <v>7.66</v>
      </c>
      <c r="BV17" s="37">
        <v>7.69</v>
      </c>
      <c r="BW17" s="56">
        <v>-0.05</v>
      </c>
      <c r="BX17" s="60"/>
      <c r="BY17" s="37">
        <v>7.31</v>
      </c>
      <c r="BZ17" s="37">
        <v>7.45</v>
      </c>
      <c r="CA17" s="37">
        <v>7.38</v>
      </c>
      <c r="CB17" s="56">
        <v>0.14000000000000001</v>
      </c>
      <c r="CC17" s="60"/>
      <c r="CD17" s="37">
        <v>7.45</v>
      </c>
      <c r="CE17" s="37">
        <v>7.48</v>
      </c>
      <c r="CF17" s="37">
        <v>7.46</v>
      </c>
      <c r="CG17" s="56">
        <v>0.03</v>
      </c>
      <c r="CH17" s="60"/>
      <c r="CI17" s="37">
        <v>7.17</v>
      </c>
      <c r="CJ17" s="37">
        <v>7.42</v>
      </c>
      <c r="CK17" s="37">
        <v>7.3</v>
      </c>
      <c r="CL17" s="56">
        <v>0.25</v>
      </c>
      <c r="CM17" s="60"/>
      <c r="CN17" s="37">
        <v>7.65</v>
      </c>
      <c r="CO17" s="37">
        <v>7.47</v>
      </c>
      <c r="CP17" s="37">
        <v>7.58</v>
      </c>
      <c r="CQ17" s="56">
        <v>-0.18</v>
      </c>
      <c r="CR17" s="60"/>
    </row>
    <row r="18" spans="1:96" x14ac:dyDescent="0.25">
      <c r="A18" s="26" t="s">
        <v>14</v>
      </c>
      <c r="B18" s="23">
        <v>24</v>
      </c>
      <c r="C18" s="23">
        <v>3</v>
      </c>
      <c r="D18" s="23">
        <v>271007</v>
      </c>
      <c r="E18" s="23" t="s">
        <v>189</v>
      </c>
      <c r="F18" s="23" t="s">
        <v>12</v>
      </c>
      <c r="G18" s="23" t="s">
        <v>18</v>
      </c>
      <c r="H18" s="23" t="s">
        <v>193</v>
      </c>
      <c r="I18" s="33">
        <v>6.52</v>
      </c>
      <c r="J18" s="36">
        <v>6.97</v>
      </c>
      <c r="K18" s="36">
        <v>6.86</v>
      </c>
      <c r="L18" s="37">
        <v>7.22</v>
      </c>
      <c r="M18" s="37">
        <v>7.06</v>
      </c>
      <c r="N18" s="54">
        <v>0.36</v>
      </c>
      <c r="O18" s="59" t="s">
        <v>152</v>
      </c>
      <c r="P18" s="37">
        <v>7.62</v>
      </c>
      <c r="Q18" s="37">
        <v>7.87</v>
      </c>
      <c r="R18" s="37">
        <v>7.76</v>
      </c>
      <c r="S18" s="54">
        <v>0.25</v>
      </c>
      <c r="T18" s="59" t="s">
        <v>152</v>
      </c>
      <c r="U18" s="37">
        <v>7.57</v>
      </c>
      <c r="V18" s="37">
        <v>7.81</v>
      </c>
      <c r="W18" s="37">
        <v>7.71</v>
      </c>
      <c r="X18" s="54">
        <v>0.24</v>
      </c>
      <c r="Y18" s="59"/>
      <c r="Z18" s="37">
        <v>7.79</v>
      </c>
      <c r="AA18" s="37">
        <v>7.86</v>
      </c>
      <c r="AB18" s="37">
        <v>7.83</v>
      </c>
      <c r="AC18" s="54">
        <v>7.0000000000000007E-2</v>
      </c>
      <c r="AD18" s="59"/>
      <c r="AE18" s="37">
        <v>7</v>
      </c>
      <c r="AF18" s="37">
        <v>7.36</v>
      </c>
      <c r="AG18" s="37">
        <v>7.2</v>
      </c>
      <c r="AH18" s="54">
        <v>0.36</v>
      </c>
      <c r="AI18" s="59" t="s">
        <v>152</v>
      </c>
      <c r="AJ18" s="36">
        <v>6.28</v>
      </c>
      <c r="AK18" s="36">
        <v>6.83</v>
      </c>
      <c r="AL18" s="36">
        <v>6.58</v>
      </c>
      <c r="AM18" s="54">
        <v>0.55000000000000004</v>
      </c>
      <c r="AN18" s="59" t="s">
        <v>152</v>
      </c>
      <c r="AO18" s="36">
        <v>6.58</v>
      </c>
      <c r="AP18" s="37">
        <v>7.02</v>
      </c>
      <c r="AQ18" s="36">
        <v>6.82</v>
      </c>
      <c r="AR18" s="54">
        <v>0.44</v>
      </c>
      <c r="AS18" s="59" t="s">
        <v>152</v>
      </c>
      <c r="AT18" s="40">
        <v>5.98</v>
      </c>
      <c r="AU18" s="36">
        <v>6.63</v>
      </c>
      <c r="AV18" s="36">
        <v>6.34</v>
      </c>
      <c r="AW18" s="54">
        <v>0.65</v>
      </c>
      <c r="AX18" s="59" t="s">
        <v>152</v>
      </c>
      <c r="AY18" s="37">
        <v>7.19</v>
      </c>
      <c r="AZ18" s="37">
        <v>7.39</v>
      </c>
      <c r="BA18" s="37">
        <v>7.31</v>
      </c>
      <c r="BB18" s="54">
        <v>0.2</v>
      </c>
      <c r="BC18" s="59"/>
      <c r="BD18" s="21"/>
      <c r="BE18" s="33">
        <v>6.34</v>
      </c>
      <c r="BF18" s="37">
        <v>7.32</v>
      </c>
      <c r="BG18" s="36">
        <v>6.83</v>
      </c>
      <c r="BH18" s="56">
        <v>0.98</v>
      </c>
      <c r="BI18" s="60" t="s">
        <v>152</v>
      </c>
      <c r="BJ18" s="42" t="s">
        <v>157</v>
      </c>
      <c r="BK18" s="37">
        <v>7.26</v>
      </c>
      <c r="BL18" s="37">
        <v>7.26</v>
      </c>
      <c r="BM18" s="56" t="s">
        <v>157</v>
      </c>
      <c r="BN18" s="60"/>
      <c r="BO18" s="36">
        <v>6.97</v>
      </c>
      <c r="BP18" s="37">
        <v>7.5</v>
      </c>
      <c r="BQ18" s="37">
        <v>7.23</v>
      </c>
      <c r="BR18" s="56">
        <v>0.53</v>
      </c>
      <c r="BS18" s="60" t="s">
        <v>152</v>
      </c>
      <c r="BT18" s="36">
        <v>6.33</v>
      </c>
      <c r="BU18" s="37">
        <v>7.35</v>
      </c>
      <c r="BV18" s="36">
        <v>6.84</v>
      </c>
      <c r="BW18" s="56">
        <v>1.02</v>
      </c>
      <c r="BX18" s="60" t="s">
        <v>152</v>
      </c>
      <c r="BY18" s="40">
        <v>5.38</v>
      </c>
      <c r="BZ18" s="36">
        <v>6.68</v>
      </c>
      <c r="CA18" s="36">
        <v>6.03</v>
      </c>
      <c r="CB18" s="56">
        <v>1.3</v>
      </c>
      <c r="CC18" s="60" t="s">
        <v>152</v>
      </c>
      <c r="CD18" s="40">
        <v>5.57</v>
      </c>
      <c r="CE18" s="36">
        <v>6.94</v>
      </c>
      <c r="CF18" s="36">
        <v>6.26</v>
      </c>
      <c r="CG18" s="56">
        <v>1.37</v>
      </c>
      <c r="CH18" s="60" t="s">
        <v>152</v>
      </c>
      <c r="CI18" s="40">
        <v>5.19</v>
      </c>
      <c r="CJ18" s="36">
        <v>6.43</v>
      </c>
      <c r="CK18" s="40">
        <v>5.81</v>
      </c>
      <c r="CL18" s="56">
        <v>1.24</v>
      </c>
      <c r="CM18" s="60" t="s">
        <v>152</v>
      </c>
      <c r="CN18" s="36">
        <v>6.58</v>
      </c>
      <c r="CO18" s="37">
        <v>7.58</v>
      </c>
      <c r="CP18" s="37">
        <v>7.12</v>
      </c>
      <c r="CQ18" s="56">
        <v>1</v>
      </c>
      <c r="CR18" s="60" t="s">
        <v>152</v>
      </c>
    </row>
    <row r="19" spans="1:96" x14ac:dyDescent="0.25">
      <c r="A19" s="26" t="s">
        <v>14</v>
      </c>
      <c r="B19" s="23">
        <v>24</v>
      </c>
      <c r="C19" s="23">
        <v>3</v>
      </c>
      <c r="D19" s="23">
        <v>391003</v>
      </c>
      <c r="E19" s="23" t="s">
        <v>22</v>
      </c>
      <c r="F19" s="23" t="s">
        <v>12</v>
      </c>
      <c r="G19" s="23" t="s">
        <v>13</v>
      </c>
      <c r="H19" s="23" t="s">
        <v>194</v>
      </c>
      <c r="I19" s="33">
        <v>6.81</v>
      </c>
      <c r="J19" s="36">
        <v>6.8</v>
      </c>
      <c r="K19" s="36">
        <v>6.89</v>
      </c>
      <c r="L19" s="37">
        <v>7.09</v>
      </c>
      <c r="M19" s="36">
        <v>6.99</v>
      </c>
      <c r="N19" s="54">
        <v>0.2</v>
      </c>
      <c r="O19" s="59"/>
      <c r="P19" s="37">
        <v>7.82</v>
      </c>
      <c r="Q19" s="37">
        <v>7.97</v>
      </c>
      <c r="R19" s="37">
        <v>7.9</v>
      </c>
      <c r="S19" s="54">
        <v>0.15</v>
      </c>
      <c r="T19" s="59"/>
      <c r="U19" s="37">
        <v>7.92</v>
      </c>
      <c r="V19" s="95">
        <v>8.2100000000000009</v>
      </c>
      <c r="W19" s="37">
        <v>8.06</v>
      </c>
      <c r="X19" s="54">
        <v>0.28999999999999998</v>
      </c>
      <c r="Y19" s="59" t="s">
        <v>152</v>
      </c>
      <c r="Z19" s="37">
        <v>7.96</v>
      </c>
      <c r="AA19" s="37">
        <v>8.01</v>
      </c>
      <c r="AB19" s="37">
        <v>7.99</v>
      </c>
      <c r="AC19" s="54">
        <v>0.05</v>
      </c>
      <c r="AD19" s="59"/>
      <c r="AE19" s="37">
        <v>7.72</v>
      </c>
      <c r="AF19" s="37">
        <v>7.9</v>
      </c>
      <c r="AG19" s="37">
        <v>7.81</v>
      </c>
      <c r="AH19" s="54">
        <v>0.18</v>
      </c>
      <c r="AI19" s="59" t="s">
        <v>152</v>
      </c>
      <c r="AJ19" s="36">
        <v>6.74</v>
      </c>
      <c r="AK19" s="37">
        <v>7.2</v>
      </c>
      <c r="AL19" s="36">
        <v>6.97</v>
      </c>
      <c r="AM19" s="54">
        <v>0.46</v>
      </c>
      <c r="AN19" s="59" t="s">
        <v>152</v>
      </c>
      <c r="AO19" s="36">
        <v>6.85</v>
      </c>
      <c r="AP19" s="37">
        <v>7.34</v>
      </c>
      <c r="AQ19" s="37">
        <v>7.1</v>
      </c>
      <c r="AR19" s="54">
        <v>0.49</v>
      </c>
      <c r="AS19" s="59" t="s">
        <v>152</v>
      </c>
      <c r="AT19" s="36">
        <v>6.63</v>
      </c>
      <c r="AU19" s="37">
        <v>7.05</v>
      </c>
      <c r="AV19" s="36">
        <v>6.84</v>
      </c>
      <c r="AW19" s="54">
        <v>0.42</v>
      </c>
      <c r="AX19" s="59" t="s">
        <v>152</v>
      </c>
      <c r="AY19" s="37">
        <v>7.45</v>
      </c>
      <c r="AZ19" s="37">
        <v>7.49</v>
      </c>
      <c r="BA19" s="37">
        <v>7.47</v>
      </c>
      <c r="BB19" s="54">
        <v>0.04</v>
      </c>
      <c r="BC19" s="59"/>
      <c r="BD19" s="21"/>
      <c r="BE19" s="34">
        <v>7.15</v>
      </c>
      <c r="BF19" s="37">
        <v>7.66</v>
      </c>
      <c r="BG19" s="37">
        <v>7.41</v>
      </c>
      <c r="BH19" s="54">
        <v>0.51</v>
      </c>
      <c r="BI19" s="59" t="s">
        <v>152</v>
      </c>
      <c r="BJ19" s="42" t="s">
        <v>157</v>
      </c>
      <c r="BK19" s="37">
        <v>7.89</v>
      </c>
      <c r="BL19" s="37">
        <v>7.89</v>
      </c>
      <c r="BM19" s="54" t="s">
        <v>157</v>
      </c>
      <c r="BN19" s="59"/>
      <c r="BO19" s="37">
        <v>7.39</v>
      </c>
      <c r="BP19" s="37">
        <v>7.93</v>
      </c>
      <c r="BQ19" s="37">
        <v>7.66</v>
      </c>
      <c r="BR19" s="54">
        <v>0.54</v>
      </c>
      <c r="BS19" s="59" t="s">
        <v>152</v>
      </c>
      <c r="BT19" s="37">
        <v>7.76</v>
      </c>
      <c r="BU19" s="37">
        <v>7.94</v>
      </c>
      <c r="BV19" s="37">
        <v>7.85</v>
      </c>
      <c r="BW19" s="54">
        <v>0.18</v>
      </c>
      <c r="BX19" s="59"/>
      <c r="BY19" s="36">
        <v>6.76</v>
      </c>
      <c r="BZ19" s="36">
        <v>6.97</v>
      </c>
      <c r="CA19" s="36">
        <v>6.87</v>
      </c>
      <c r="CB19" s="54">
        <v>0.21</v>
      </c>
      <c r="CC19" s="59"/>
      <c r="CD19" s="37">
        <v>7</v>
      </c>
      <c r="CE19" s="37">
        <v>7</v>
      </c>
      <c r="CF19" s="37">
        <v>7</v>
      </c>
      <c r="CG19" s="54">
        <v>0</v>
      </c>
      <c r="CH19" s="59"/>
      <c r="CI19" s="36">
        <v>6.53</v>
      </c>
      <c r="CJ19" s="36">
        <v>6.94</v>
      </c>
      <c r="CK19" s="36">
        <v>6.74</v>
      </c>
      <c r="CL19" s="54">
        <v>0.41</v>
      </c>
      <c r="CM19" s="59"/>
      <c r="CN19" s="37">
        <v>7.46</v>
      </c>
      <c r="CO19" s="62">
        <v>7.2</v>
      </c>
      <c r="CP19" s="37">
        <v>7.36</v>
      </c>
      <c r="CQ19" s="54">
        <v>-0.26</v>
      </c>
      <c r="CR19" s="59"/>
    </row>
    <row r="20" spans="1:96" ht="15.75" thickBot="1" x14ac:dyDescent="0.3">
      <c r="A20" s="26" t="s">
        <v>14</v>
      </c>
      <c r="B20" s="23">
        <v>24</v>
      </c>
      <c r="C20" s="23">
        <v>3</v>
      </c>
      <c r="D20" s="23">
        <v>384008</v>
      </c>
      <c r="E20" s="23" t="s">
        <v>23</v>
      </c>
      <c r="F20" s="23" t="s">
        <v>12</v>
      </c>
      <c r="G20" s="23" t="s">
        <v>13</v>
      </c>
      <c r="H20" s="23" t="s">
        <v>194</v>
      </c>
      <c r="I20" s="34">
        <v>7.18</v>
      </c>
      <c r="J20" s="37">
        <v>7.08</v>
      </c>
      <c r="K20" s="37">
        <v>7.48</v>
      </c>
      <c r="L20" s="37">
        <v>7.49</v>
      </c>
      <c r="M20" s="37">
        <v>7.48</v>
      </c>
      <c r="N20" s="54">
        <v>0.01</v>
      </c>
      <c r="O20" s="59"/>
      <c r="P20" s="37">
        <v>7.72</v>
      </c>
      <c r="Q20" s="37">
        <v>8.16</v>
      </c>
      <c r="R20" s="37">
        <v>7.94</v>
      </c>
      <c r="S20" s="54">
        <v>0.44</v>
      </c>
      <c r="T20" s="59" t="s">
        <v>152</v>
      </c>
      <c r="U20" s="37">
        <v>7.67</v>
      </c>
      <c r="V20" s="37">
        <v>7.96</v>
      </c>
      <c r="W20" s="37">
        <v>7.82</v>
      </c>
      <c r="X20" s="54">
        <v>0.28999999999999998</v>
      </c>
      <c r="Y20" s="59" t="s">
        <v>152</v>
      </c>
      <c r="Z20" s="37">
        <v>7.7</v>
      </c>
      <c r="AA20" s="37">
        <v>8.06</v>
      </c>
      <c r="AB20" s="37">
        <v>7.88</v>
      </c>
      <c r="AC20" s="54">
        <v>0.36</v>
      </c>
      <c r="AD20" s="59" t="s">
        <v>152</v>
      </c>
      <c r="AE20" s="37">
        <v>7.71</v>
      </c>
      <c r="AF20" s="37">
        <v>7.91</v>
      </c>
      <c r="AG20" s="37">
        <v>7.81</v>
      </c>
      <c r="AH20" s="54">
        <v>0.2</v>
      </c>
      <c r="AI20" s="59" t="s">
        <v>152</v>
      </c>
      <c r="AJ20" s="37">
        <v>7.51</v>
      </c>
      <c r="AK20" s="37">
        <v>7.58</v>
      </c>
      <c r="AL20" s="37">
        <v>7.54</v>
      </c>
      <c r="AM20" s="54">
        <v>7.0000000000000007E-2</v>
      </c>
      <c r="AN20" s="59"/>
      <c r="AO20" s="37">
        <v>7.63</v>
      </c>
      <c r="AP20" s="37">
        <v>7.73</v>
      </c>
      <c r="AQ20" s="37">
        <v>7.68</v>
      </c>
      <c r="AR20" s="54">
        <v>0.1</v>
      </c>
      <c r="AS20" s="59"/>
      <c r="AT20" s="37">
        <v>7.38</v>
      </c>
      <c r="AU20" s="37">
        <v>7.43</v>
      </c>
      <c r="AV20" s="37">
        <v>7.4</v>
      </c>
      <c r="AW20" s="54">
        <v>0.05</v>
      </c>
      <c r="AX20" s="59"/>
      <c r="AY20" s="37">
        <v>7.65</v>
      </c>
      <c r="AZ20" s="37">
        <v>7.91</v>
      </c>
      <c r="BA20" s="37">
        <v>7.78</v>
      </c>
      <c r="BB20" s="54">
        <v>0.26</v>
      </c>
      <c r="BC20" s="59" t="s">
        <v>152</v>
      </c>
      <c r="BD20" s="21"/>
      <c r="BE20" s="34">
        <v>7.41</v>
      </c>
      <c r="BF20" s="37">
        <v>7.61</v>
      </c>
      <c r="BG20" s="37">
        <v>7.51</v>
      </c>
      <c r="BH20" s="54">
        <v>0.2</v>
      </c>
      <c r="BI20" s="59"/>
      <c r="BJ20" s="42" t="s">
        <v>157</v>
      </c>
      <c r="BK20" s="37">
        <v>8.31</v>
      </c>
      <c r="BL20" s="37">
        <v>8.31</v>
      </c>
      <c r="BM20" s="54" t="s">
        <v>157</v>
      </c>
      <c r="BN20" s="59"/>
      <c r="BO20" s="37">
        <v>7.52</v>
      </c>
      <c r="BP20" s="37">
        <v>7.89</v>
      </c>
      <c r="BQ20" s="37">
        <v>7.7</v>
      </c>
      <c r="BR20" s="54">
        <v>0.37</v>
      </c>
      <c r="BS20" s="59"/>
      <c r="BT20" s="37">
        <v>7.69</v>
      </c>
      <c r="BU20" s="37">
        <v>8.01</v>
      </c>
      <c r="BV20" s="37">
        <v>7.85</v>
      </c>
      <c r="BW20" s="54">
        <v>0.32</v>
      </c>
      <c r="BX20" s="59"/>
      <c r="BY20" s="37">
        <v>7.4</v>
      </c>
      <c r="BZ20" s="37">
        <v>7.72</v>
      </c>
      <c r="CA20" s="37">
        <v>7.56</v>
      </c>
      <c r="CB20" s="54">
        <v>0.32</v>
      </c>
      <c r="CC20" s="59"/>
      <c r="CD20" s="37">
        <v>7.54</v>
      </c>
      <c r="CE20" s="37">
        <v>7.77</v>
      </c>
      <c r="CF20" s="37">
        <v>7.66</v>
      </c>
      <c r="CG20" s="54">
        <v>0.23</v>
      </c>
      <c r="CH20" s="59"/>
      <c r="CI20" s="37">
        <v>7.25</v>
      </c>
      <c r="CJ20" s="37">
        <v>7.67</v>
      </c>
      <c r="CK20" s="37">
        <v>7.46</v>
      </c>
      <c r="CL20" s="54">
        <v>0.42</v>
      </c>
      <c r="CM20" s="59"/>
      <c r="CN20" s="37">
        <v>7.23</v>
      </c>
      <c r="CO20" s="37">
        <v>7.68</v>
      </c>
      <c r="CP20" s="37">
        <v>7.45</v>
      </c>
      <c r="CQ20" s="54">
        <v>0.45</v>
      </c>
      <c r="CR20" s="59"/>
    </row>
    <row r="21" spans="1:96" s="32" customFormat="1" ht="15.75" thickTop="1" x14ac:dyDescent="0.25">
      <c r="A21" s="77" t="s">
        <v>24</v>
      </c>
      <c r="B21" s="78"/>
      <c r="C21" s="78" t="s">
        <v>11</v>
      </c>
      <c r="D21" s="78"/>
      <c r="E21" s="78" t="s">
        <v>162</v>
      </c>
      <c r="F21" s="78" t="s">
        <v>12</v>
      </c>
      <c r="G21" s="78" t="s">
        <v>13</v>
      </c>
      <c r="H21" s="78"/>
      <c r="I21" s="79">
        <f>IFERROR(ROUND(AVERAGE(I23:I60),2),"-")</f>
        <v>7.57</v>
      </c>
      <c r="J21" s="80">
        <f t="shared" ref="J21:M21" si="107">IFERROR(ROUND(AVERAGE(J23:J60),2),"-")</f>
        <v>7.56</v>
      </c>
      <c r="K21" s="80">
        <f t="shared" si="107"/>
        <v>7.65</v>
      </c>
      <c r="L21" s="80">
        <f t="shared" si="107"/>
        <v>7.59</v>
      </c>
      <c r="M21" s="80">
        <f t="shared" si="107"/>
        <v>7.6</v>
      </c>
      <c r="N21" s="50">
        <f>L21-K21</f>
        <v>-6.0000000000000497E-2</v>
      </c>
      <c r="O21" s="81"/>
      <c r="P21" s="79">
        <f t="shared" ref="P21:R21" si="108">IFERROR(ROUND(AVERAGE(P23:P60),2),"-")</f>
        <v>8.5500000000000007</v>
      </c>
      <c r="Q21" s="80">
        <f t="shared" si="108"/>
        <v>8.6199999999999992</v>
      </c>
      <c r="R21" s="80">
        <f t="shared" si="108"/>
        <v>8.6</v>
      </c>
      <c r="S21" s="50">
        <f>Q21-P21</f>
        <v>6.9999999999998508E-2</v>
      </c>
      <c r="T21" s="81"/>
      <c r="U21" s="79">
        <f t="shared" ref="U21:W21" si="109">IFERROR(ROUND(AVERAGE(U23:U60),2),"-")</f>
        <v>8.41</v>
      </c>
      <c r="V21" s="80">
        <f t="shared" si="109"/>
        <v>8.41</v>
      </c>
      <c r="W21" s="80">
        <f t="shared" si="109"/>
        <v>8.4</v>
      </c>
      <c r="X21" s="50">
        <f>V21-U21</f>
        <v>0</v>
      </c>
      <c r="Y21" s="81"/>
      <c r="Z21" s="79">
        <f t="shared" ref="Z21:AB21" si="110">IFERROR(ROUND(AVERAGE(Z23:Z60),2),"-")</f>
        <v>8.4700000000000006</v>
      </c>
      <c r="AA21" s="80">
        <f t="shared" si="110"/>
        <v>8.52</v>
      </c>
      <c r="AB21" s="80">
        <f t="shared" si="110"/>
        <v>8.5</v>
      </c>
      <c r="AC21" s="50">
        <f>AA21-Z21</f>
        <v>4.9999999999998934E-2</v>
      </c>
      <c r="AD21" s="81"/>
      <c r="AE21" s="79">
        <f t="shared" ref="AE21:AG21" si="111">IFERROR(ROUND(AVERAGE(AE23:AE60),2),"-")</f>
        <v>8.31</v>
      </c>
      <c r="AF21" s="80">
        <f t="shared" si="111"/>
        <v>8.25</v>
      </c>
      <c r="AG21" s="80">
        <f t="shared" si="111"/>
        <v>8.24</v>
      </c>
      <c r="AH21" s="50">
        <f>AF21-AE21</f>
        <v>-6.0000000000000497E-2</v>
      </c>
      <c r="AI21" s="81"/>
      <c r="AJ21" s="79">
        <f t="shared" ref="AJ21:AL21" si="112">IFERROR(ROUND(AVERAGE(AJ23:AJ60),2),"-")</f>
        <v>7.77</v>
      </c>
      <c r="AK21" s="80">
        <f t="shared" si="112"/>
        <v>7.77</v>
      </c>
      <c r="AL21" s="80">
        <f t="shared" si="112"/>
        <v>7.75</v>
      </c>
      <c r="AM21" s="50">
        <f>AK21-AJ21</f>
        <v>0</v>
      </c>
      <c r="AN21" s="81"/>
      <c r="AO21" s="79">
        <f t="shared" ref="AO21:AQ21" si="113">IFERROR(ROUND(AVERAGE(AO23:AO60),2),"-")</f>
        <v>8</v>
      </c>
      <c r="AP21" s="80">
        <f t="shared" si="113"/>
        <v>8.01</v>
      </c>
      <c r="AQ21" s="80">
        <f t="shared" si="113"/>
        <v>7.99</v>
      </c>
      <c r="AR21" s="50">
        <f>AP21-AO21</f>
        <v>9.9999999999997868E-3</v>
      </c>
      <c r="AS21" s="81"/>
      <c r="AT21" s="79">
        <f t="shared" ref="AT21:AV21" si="114">IFERROR(ROUND(AVERAGE(AT23:AT60),2),"-")</f>
        <v>7.54</v>
      </c>
      <c r="AU21" s="80">
        <f t="shared" si="114"/>
        <v>7.53</v>
      </c>
      <c r="AV21" s="80">
        <f t="shared" si="114"/>
        <v>7.51</v>
      </c>
      <c r="AW21" s="50">
        <f>AU21-AT21</f>
        <v>-9.9999999999997868E-3</v>
      </c>
      <c r="AX21" s="81"/>
      <c r="AY21" s="79">
        <f t="shared" ref="AY21:BA21" si="115">IFERROR(ROUND(AVERAGE(AY23:AY60),2),"-")</f>
        <v>7.62</v>
      </c>
      <c r="AZ21" s="80">
        <f t="shared" si="115"/>
        <v>7.47</v>
      </c>
      <c r="BA21" s="80">
        <f t="shared" si="115"/>
        <v>7.45</v>
      </c>
      <c r="BB21" s="50">
        <f>AZ21-AY21</f>
        <v>-0.15000000000000036</v>
      </c>
      <c r="BC21" s="81"/>
      <c r="BD21" s="21"/>
      <c r="BE21" s="79">
        <f t="shared" ref="BE21:BG21" si="116">IFERROR(ROUND(AVERAGE(BE23:BE60),2),"-")</f>
        <v>7.54</v>
      </c>
      <c r="BF21" s="80">
        <f t="shared" si="116"/>
        <v>7.75</v>
      </c>
      <c r="BG21" s="80">
        <f t="shared" si="116"/>
        <v>7.65</v>
      </c>
      <c r="BH21" s="50">
        <f>IFERROR(BF21-BE21,"")</f>
        <v>0.20999999999999996</v>
      </c>
      <c r="BI21" s="81"/>
      <c r="BJ21" s="79" t="str">
        <f t="shared" ref="BJ21:BL21" si="117">IFERROR(ROUND(AVERAGE(BJ23:BJ60),2),"-")</f>
        <v>-</v>
      </c>
      <c r="BK21" s="80">
        <f t="shared" si="117"/>
        <v>8.19</v>
      </c>
      <c r="BL21" s="80">
        <f t="shared" si="117"/>
        <v>8.19</v>
      </c>
      <c r="BM21" s="50" t="str">
        <f>IFERROR(BK21-BJ21,"")</f>
        <v/>
      </c>
      <c r="BN21" s="81"/>
      <c r="BO21" s="79">
        <f t="shared" ref="BO21:BQ21" si="118">IFERROR(ROUND(AVERAGE(BO23:BO60),2),"-")</f>
        <v>8.17</v>
      </c>
      <c r="BP21" s="80">
        <f t="shared" si="118"/>
        <v>8.16</v>
      </c>
      <c r="BQ21" s="80">
        <f t="shared" si="118"/>
        <v>8.17</v>
      </c>
      <c r="BR21" s="50">
        <f>IFERROR(BP21-BO21,"")</f>
        <v>-9.9999999999997868E-3</v>
      </c>
      <c r="BS21" s="81"/>
      <c r="BT21" s="79">
        <f t="shared" ref="BT21:BV21" si="119">IFERROR(ROUND(AVERAGE(BT23:BT60),2),"-")</f>
        <v>8.26</v>
      </c>
      <c r="BU21" s="80">
        <f t="shared" si="119"/>
        <v>8.31</v>
      </c>
      <c r="BV21" s="80">
        <f t="shared" si="119"/>
        <v>8.2899999999999991</v>
      </c>
      <c r="BW21" s="50">
        <f>IFERROR(BU21-BT21,"")</f>
        <v>5.0000000000000711E-2</v>
      </c>
      <c r="BX21" s="81"/>
      <c r="BY21" s="79">
        <f t="shared" ref="BY21:CA21" si="120">IFERROR(ROUND(AVERAGE(BY23:BY60),2),"-")</f>
        <v>7.47</v>
      </c>
      <c r="BZ21" s="80">
        <f t="shared" si="120"/>
        <v>7.7</v>
      </c>
      <c r="CA21" s="80">
        <f t="shared" si="120"/>
        <v>7.59</v>
      </c>
      <c r="CB21" s="50">
        <f>IFERROR(BZ21-BY21,"")</f>
        <v>0.23000000000000043</v>
      </c>
      <c r="CC21" s="81"/>
      <c r="CD21" s="79">
        <f t="shared" ref="CD21:CF21" si="121">IFERROR(ROUND(AVERAGE(CD23:CD60),2),"-")</f>
        <v>7.67</v>
      </c>
      <c r="CE21" s="80">
        <f t="shared" si="121"/>
        <v>7.94</v>
      </c>
      <c r="CF21" s="80">
        <f t="shared" si="121"/>
        <v>7.8</v>
      </c>
      <c r="CG21" s="50">
        <f>IFERROR(CE21-CD21,"")</f>
        <v>0.27000000000000046</v>
      </c>
      <c r="CH21" s="81"/>
      <c r="CI21" s="79">
        <f t="shared" ref="CI21:CK21" si="122">IFERROR(ROUND(AVERAGE(CI23:CI60),2),"-")</f>
        <v>7.27</v>
      </c>
      <c r="CJ21" s="80">
        <f t="shared" si="122"/>
        <v>7.46</v>
      </c>
      <c r="CK21" s="80">
        <f t="shared" si="122"/>
        <v>7.36</v>
      </c>
      <c r="CL21" s="50">
        <f>IFERROR(CJ21-CI21,"")</f>
        <v>0.19000000000000039</v>
      </c>
      <c r="CM21" s="81"/>
      <c r="CN21" s="79">
        <f t="shared" ref="CN21:CP21" si="123">IFERROR(ROUND(AVERAGE(CN23:CN60),2),"-")</f>
        <v>7.38</v>
      </c>
      <c r="CO21" s="80">
        <f t="shared" si="123"/>
        <v>7.71</v>
      </c>
      <c r="CP21" s="80">
        <f t="shared" si="123"/>
        <v>7.53</v>
      </c>
      <c r="CQ21" s="50">
        <f>IFERROR(CO21-CN21,"")</f>
        <v>0.33000000000000007</v>
      </c>
      <c r="CR21" s="81"/>
    </row>
    <row r="22" spans="1:96" s="32" customFormat="1" ht="15.75" thickBot="1" x14ac:dyDescent="0.3">
      <c r="A22" s="82" t="s">
        <v>24</v>
      </c>
      <c r="B22" s="83"/>
      <c r="C22" s="83" t="s">
        <v>11</v>
      </c>
      <c r="D22" s="83"/>
      <c r="E22" s="83" t="s">
        <v>163</v>
      </c>
      <c r="F22" s="83" t="s">
        <v>12</v>
      </c>
      <c r="G22" s="83" t="s">
        <v>13</v>
      </c>
      <c r="H22" s="83" t="s">
        <v>191</v>
      </c>
      <c r="I22" s="28">
        <f>IFERROR(ROUND(AVERAGE(I25,I27:I29,I31:I33,I36:I43,I45,I47,I49:I50,I54:I55,I57),2),"-")</f>
        <v>7.57</v>
      </c>
      <c r="J22" s="29">
        <f t="shared" ref="J22:M22" si="124">IFERROR(ROUND(AVERAGE(J25,J27:J29,J31:J33,J36:J43,J45,J47,J49:J50,J54:J55,J57),2),"-")</f>
        <v>7.57</v>
      </c>
      <c r="K22" s="29">
        <f t="shared" si="124"/>
        <v>7.64</v>
      </c>
      <c r="L22" s="29">
        <f t="shared" si="124"/>
        <v>7.69</v>
      </c>
      <c r="M22" s="29">
        <f t="shared" si="124"/>
        <v>7.68</v>
      </c>
      <c r="N22" s="54">
        <f>L22-K22</f>
        <v>5.0000000000000711E-2</v>
      </c>
      <c r="O22" s="66"/>
      <c r="P22" s="28">
        <f t="shared" ref="P22:R22" si="125">IFERROR(ROUND(AVERAGE(P25,P27:P29,P31:P33,P36:P43,P45,P47,P49:P50,P54:P55,P57),2),"-")</f>
        <v>8.52</v>
      </c>
      <c r="Q22" s="29">
        <f t="shared" si="125"/>
        <v>8.6199999999999992</v>
      </c>
      <c r="R22" s="29">
        <f t="shared" si="125"/>
        <v>8.57</v>
      </c>
      <c r="S22" s="54">
        <f>Q22-P22</f>
        <v>9.9999999999999645E-2</v>
      </c>
      <c r="T22" s="66"/>
      <c r="U22" s="28">
        <f t="shared" ref="U22:W22" si="126">IFERROR(ROUND(AVERAGE(U25,U27:U29,U31:U33,U36:U43,U45,U47,U49:U50,U54:U55,U57),2),"-")</f>
        <v>8.3800000000000008</v>
      </c>
      <c r="V22" s="29">
        <f t="shared" si="126"/>
        <v>8.51</v>
      </c>
      <c r="W22" s="29">
        <f t="shared" si="126"/>
        <v>8.4499999999999993</v>
      </c>
      <c r="X22" s="54">
        <f>V22-U22</f>
        <v>0.12999999999999901</v>
      </c>
      <c r="Y22" s="66"/>
      <c r="Z22" s="28">
        <f t="shared" ref="Z22:AB22" si="127">IFERROR(ROUND(AVERAGE(Z25,Z27:Z29,Z31:Z33,Z36:Z43,Z45,Z47,Z49:Z50,Z54:Z55,Z57),2),"-")</f>
        <v>8.44</v>
      </c>
      <c r="AA22" s="29">
        <f t="shared" si="127"/>
        <v>8.56</v>
      </c>
      <c r="AB22" s="29">
        <f t="shared" si="127"/>
        <v>8.5</v>
      </c>
      <c r="AC22" s="54">
        <f>AA22-Z22</f>
        <v>0.12000000000000099</v>
      </c>
      <c r="AD22" s="66"/>
      <c r="AE22" s="28">
        <f t="shared" ref="AE22:AG22" si="128">IFERROR(ROUND(AVERAGE(AE25,AE27:AE29,AE31:AE33,AE36:AE43,AE45,AE47,AE49:AE50,AE54:AE55,AE57),2),"-")</f>
        <v>8.2799999999999994</v>
      </c>
      <c r="AF22" s="29">
        <f t="shared" si="128"/>
        <v>8.36</v>
      </c>
      <c r="AG22" s="29">
        <f t="shared" si="128"/>
        <v>8.32</v>
      </c>
      <c r="AH22" s="54">
        <f>AF22-AE22</f>
        <v>8.0000000000000071E-2</v>
      </c>
      <c r="AI22" s="66"/>
      <c r="AJ22" s="28">
        <f t="shared" ref="AJ22:AL22" si="129">IFERROR(ROUND(AVERAGE(AJ25,AJ27:AJ29,AJ31:AJ33,AJ36:AJ43,AJ45,AJ47,AJ49:AJ50,AJ54:AJ55,AJ57),2),"-")</f>
        <v>7.75</v>
      </c>
      <c r="AK22" s="29">
        <f t="shared" si="129"/>
        <v>7.88</v>
      </c>
      <c r="AL22" s="29">
        <f t="shared" si="129"/>
        <v>7.81</v>
      </c>
      <c r="AM22" s="54">
        <f>AK22-AJ22</f>
        <v>0.12999999999999989</v>
      </c>
      <c r="AN22" s="66"/>
      <c r="AO22" s="28">
        <f t="shared" ref="AO22:AQ22" si="130">IFERROR(ROUND(AVERAGE(AO25,AO27:AO29,AO31:AO33,AO36:AO43,AO45,AO47,AO49:AO50,AO54:AO55,AO57),2),"-")</f>
        <v>7.97</v>
      </c>
      <c r="AP22" s="29">
        <f t="shared" si="130"/>
        <v>8.09</v>
      </c>
      <c r="AQ22" s="29">
        <f t="shared" si="130"/>
        <v>8.0299999999999994</v>
      </c>
      <c r="AR22" s="54">
        <f>AP22-AO22</f>
        <v>0.12000000000000011</v>
      </c>
      <c r="AS22" s="66"/>
      <c r="AT22" s="28">
        <f t="shared" ref="AT22:AV22" si="131">IFERROR(ROUND(AVERAGE(AT25,AT27:AT29,AT31:AT33,AT36:AT43,AT45,AT47,AT49:AT50,AT54:AT55,AT57),2),"-")</f>
        <v>7.53</v>
      </c>
      <c r="AU22" s="29">
        <f t="shared" si="131"/>
        <v>7.65</v>
      </c>
      <c r="AV22" s="29">
        <f t="shared" si="131"/>
        <v>7.6</v>
      </c>
      <c r="AW22" s="54">
        <f>AU22-AT22</f>
        <v>0.12000000000000011</v>
      </c>
      <c r="AX22" s="66"/>
      <c r="AY22" s="28">
        <f t="shared" ref="AY22:BA22" si="132">IFERROR(ROUND(AVERAGE(AY25,AY27:AY29,AY31:AY33,AY36:AY43,AY45,AY47,AY49:AY50,AY54:AY55,AY57),2),"-")</f>
        <v>7.6</v>
      </c>
      <c r="AZ22" s="29">
        <f t="shared" si="132"/>
        <v>7.78</v>
      </c>
      <c r="BA22" s="29">
        <f t="shared" si="132"/>
        <v>7.7</v>
      </c>
      <c r="BB22" s="54">
        <f>AZ22-AY22</f>
        <v>0.1800000000000006</v>
      </c>
      <c r="BC22" s="66"/>
      <c r="BD22" s="21"/>
      <c r="BE22" s="28">
        <f t="shared" ref="BE22:BG22" si="133">IFERROR(ROUND(AVERAGE(BE25,BE27:BE29,BE31:BE33,BE36:BE43,BE45,BE47,BE49:BE50,BE54:BE55,BE57),2),"-")</f>
        <v>7.54</v>
      </c>
      <c r="BF22" s="29">
        <f t="shared" si="133"/>
        <v>7.75</v>
      </c>
      <c r="BG22" s="29">
        <f t="shared" si="133"/>
        <v>7.65</v>
      </c>
      <c r="BH22" s="54">
        <f>IFERROR(BF22-BE22,"")</f>
        <v>0.20999999999999996</v>
      </c>
      <c r="BI22" s="66"/>
      <c r="BJ22" s="28" t="str">
        <f t="shared" ref="BJ22:BL22" si="134">IFERROR(ROUND(AVERAGE(BJ25,BJ27:BJ29,BJ31:BJ33,BJ36:BJ43,BJ45,BJ47,BJ49:BJ50,BJ54:BJ55,BJ57),2),"-")</f>
        <v>-</v>
      </c>
      <c r="BK22" s="29">
        <f t="shared" si="134"/>
        <v>8.19</v>
      </c>
      <c r="BL22" s="29">
        <f t="shared" si="134"/>
        <v>8.19</v>
      </c>
      <c r="BM22" s="54" t="str">
        <f>IFERROR(BK22-BJ22,"")</f>
        <v/>
      </c>
      <c r="BN22" s="66"/>
      <c r="BO22" s="28">
        <f t="shared" ref="BO22:BQ22" si="135">IFERROR(ROUND(AVERAGE(BO25,BO27:BO29,BO31:BO33,BO36:BO43,BO45,BO47,BO49:BO50,BO54:BO55,BO57),2),"-")</f>
        <v>8.17</v>
      </c>
      <c r="BP22" s="29">
        <f t="shared" si="135"/>
        <v>8.16</v>
      </c>
      <c r="BQ22" s="29">
        <f t="shared" si="135"/>
        <v>8.17</v>
      </c>
      <c r="BR22" s="54">
        <f>IFERROR(BP22-BO22,"")</f>
        <v>-9.9999999999997868E-3</v>
      </c>
      <c r="BS22" s="66"/>
      <c r="BT22" s="28">
        <f t="shared" ref="BT22:BV22" si="136">IFERROR(ROUND(AVERAGE(BT25,BT27:BT29,BT31:BT33,BT36:BT43,BT45,BT47,BT49:BT50,BT54:BT55,BT57),2),"-")</f>
        <v>8.26</v>
      </c>
      <c r="BU22" s="29">
        <f t="shared" si="136"/>
        <v>8.31</v>
      </c>
      <c r="BV22" s="29">
        <f t="shared" si="136"/>
        <v>8.2899999999999991</v>
      </c>
      <c r="BW22" s="54">
        <f>IFERROR(BU22-BT22,"")</f>
        <v>5.0000000000000711E-2</v>
      </c>
      <c r="BX22" s="66"/>
      <c r="BY22" s="28">
        <f t="shared" ref="BY22:CA22" si="137">IFERROR(ROUND(AVERAGE(BY25,BY27:BY29,BY31:BY33,BY36:BY43,BY45,BY47,BY49:BY50,BY54:BY55,BY57),2),"-")</f>
        <v>7.47</v>
      </c>
      <c r="BZ22" s="29">
        <f t="shared" si="137"/>
        <v>7.7</v>
      </c>
      <c r="CA22" s="29">
        <f t="shared" si="137"/>
        <v>7.59</v>
      </c>
      <c r="CB22" s="54">
        <f>IFERROR(BZ22-BY22,"")</f>
        <v>0.23000000000000043</v>
      </c>
      <c r="CC22" s="66"/>
      <c r="CD22" s="28">
        <f t="shared" ref="CD22:CF22" si="138">IFERROR(ROUND(AVERAGE(CD25,CD27:CD29,CD31:CD33,CD36:CD43,CD45,CD47,CD49:CD50,CD54:CD55,CD57),2),"-")</f>
        <v>7.67</v>
      </c>
      <c r="CE22" s="29">
        <f t="shared" si="138"/>
        <v>7.94</v>
      </c>
      <c r="CF22" s="29">
        <f t="shared" si="138"/>
        <v>7.8</v>
      </c>
      <c r="CG22" s="54">
        <f>IFERROR(CE22-CD22,"")</f>
        <v>0.27000000000000046</v>
      </c>
      <c r="CH22" s="66"/>
      <c r="CI22" s="28">
        <f t="shared" ref="CI22:CK22" si="139">IFERROR(ROUND(AVERAGE(CI25,CI27:CI29,CI31:CI33,CI36:CI43,CI45,CI47,CI49:CI50,CI54:CI55,CI57),2),"-")</f>
        <v>7.27</v>
      </c>
      <c r="CJ22" s="29">
        <f t="shared" si="139"/>
        <v>7.46</v>
      </c>
      <c r="CK22" s="29">
        <f t="shared" si="139"/>
        <v>7.36</v>
      </c>
      <c r="CL22" s="54">
        <f>IFERROR(CJ22-CI22,"")</f>
        <v>0.19000000000000039</v>
      </c>
      <c r="CM22" s="66"/>
      <c r="CN22" s="28">
        <f t="shared" ref="CN22:CP22" si="140">IFERROR(ROUND(AVERAGE(CN25,CN27:CN29,CN31:CN33,CN36:CN43,CN45,CN47,CN49:CN50,CN54:CN55,CN57),2),"-")</f>
        <v>7.38</v>
      </c>
      <c r="CO22" s="29">
        <f t="shared" si="140"/>
        <v>7.71</v>
      </c>
      <c r="CP22" s="29">
        <f t="shared" si="140"/>
        <v>7.53</v>
      </c>
      <c r="CQ22" s="54">
        <f>IFERROR(CO22-CN22,"")</f>
        <v>0.33000000000000007</v>
      </c>
      <c r="CR22" s="66"/>
    </row>
    <row r="23" spans="1:96" ht="15.75" thickTop="1" x14ac:dyDescent="0.25">
      <c r="A23" s="74" t="s">
        <v>24</v>
      </c>
      <c r="B23" s="20" t="s">
        <v>25</v>
      </c>
      <c r="C23" s="20">
        <v>2</v>
      </c>
      <c r="D23" s="20">
        <v>741132</v>
      </c>
      <c r="E23" s="20" t="s">
        <v>26</v>
      </c>
      <c r="F23" s="20" t="s">
        <v>12</v>
      </c>
      <c r="G23" s="20" t="s">
        <v>13</v>
      </c>
      <c r="H23" s="22" t="s">
        <v>192</v>
      </c>
      <c r="I23" s="92" t="s">
        <v>157</v>
      </c>
      <c r="J23" s="45">
        <v>7.26</v>
      </c>
      <c r="K23" s="45">
        <v>7.82</v>
      </c>
      <c r="L23" s="45">
        <v>7.31</v>
      </c>
      <c r="M23" s="45">
        <v>7.56</v>
      </c>
      <c r="N23" s="50">
        <v>-0.51</v>
      </c>
      <c r="O23" s="57" t="s">
        <v>153</v>
      </c>
      <c r="P23" s="64">
        <v>9.1199999999999992</v>
      </c>
      <c r="Q23" s="45">
        <v>8.4700000000000006</v>
      </c>
      <c r="R23" s="45">
        <v>8.7899999999999991</v>
      </c>
      <c r="S23" s="50">
        <v>-0.65</v>
      </c>
      <c r="T23" s="57" t="s">
        <v>153</v>
      </c>
      <c r="U23" s="64">
        <v>9.0299999999999994</v>
      </c>
      <c r="V23" s="96">
        <v>8.01</v>
      </c>
      <c r="W23" s="45">
        <v>8.52</v>
      </c>
      <c r="X23" s="50">
        <v>-1.02</v>
      </c>
      <c r="Y23" s="57" t="s">
        <v>153</v>
      </c>
      <c r="Z23" s="64">
        <v>9.06</v>
      </c>
      <c r="AA23" s="45">
        <v>8.34</v>
      </c>
      <c r="AB23" s="45">
        <v>8.6999999999999993</v>
      </c>
      <c r="AC23" s="50">
        <v>-0.72</v>
      </c>
      <c r="AD23" s="57" t="s">
        <v>153</v>
      </c>
      <c r="AE23" s="45">
        <v>8.84</v>
      </c>
      <c r="AF23" s="45">
        <v>8.18</v>
      </c>
      <c r="AG23" s="45">
        <v>8.51</v>
      </c>
      <c r="AH23" s="50">
        <v>-0.66</v>
      </c>
      <c r="AI23" s="57" t="s">
        <v>153</v>
      </c>
      <c r="AJ23" s="45">
        <v>8.2200000000000006</v>
      </c>
      <c r="AK23" s="45">
        <v>7.56</v>
      </c>
      <c r="AL23" s="45">
        <v>7.89</v>
      </c>
      <c r="AM23" s="50">
        <v>-0.66</v>
      </c>
      <c r="AN23" s="57" t="s">
        <v>153</v>
      </c>
      <c r="AO23" s="45">
        <v>8.73</v>
      </c>
      <c r="AP23" s="45">
        <v>7.77</v>
      </c>
      <c r="AQ23" s="45">
        <v>8.25</v>
      </c>
      <c r="AR23" s="50">
        <v>-0.96</v>
      </c>
      <c r="AS23" s="57" t="s">
        <v>153</v>
      </c>
      <c r="AT23" s="45">
        <v>7.72</v>
      </c>
      <c r="AU23" s="45">
        <v>7.35</v>
      </c>
      <c r="AV23" s="45">
        <v>7.54</v>
      </c>
      <c r="AW23" s="50">
        <v>-0.37</v>
      </c>
      <c r="AX23" s="57" t="s">
        <v>153</v>
      </c>
      <c r="AY23" s="45">
        <v>8.02</v>
      </c>
      <c r="AZ23" s="45">
        <v>7.4</v>
      </c>
      <c r="BA23" s="45">
        <v>7.73</v>
      </c>
      <c r="BB23" s="50">
        <v>-0.62</v>
      </c>
      <c r="BC23" s="57" t="s">
        <v>153</v>
      </c>
      <c r="BD23" s="21"/>
      <c r="BE23" s="92" t="s">
        <v>157</v>
      </c>
      <c r="BF23" s="46" t="s">
        <v>157</v>
      </c>
      <c r="BG23" s="46" t="s">
        <v>157</v>
      </c>
      <c r="BH23" s="50" t="s">
        <v>157</v>
      </c>
      <c r="BI23" s="57"/>
      <c r="BJ23" s="46" t="s">
        <v>157</v>
      </c>
      <c r="BK23" s="46" t="s">
        <v>157</v>
      </c>
      <c r="BL23" s="46" t="s">
        <v>157</v>
      </c>
      <c r="BM23" s="50" t="s">
        <v>157</v>
      </c>
      <c r="BN23" s="57"/>
      <c r="BO23" s="46" t="s">
        <v>157</v>
      </c>
      <c r="BP23" s="46" t="s">
        <v>157</v>
      </c>
      <c r="BQ23" s="46" t="s">
        <v>157</v>
      </c>
      <c r="BR23" s="50" t="s">
        <v>157</v>
      </c>
      <c r="BS23" s="57"/>
      <c r="BT23" s="46" t="s">
        <v>157</v>
      </c>
      <c r="BU23" s="46" t="s">
        <v>157</v>
      </c>
      <c r="BV23" s="46" t="s">
        <v>157</v>
      </c>
      <c r="BW23" s="50" t="s">
        <v>157</v>
      </c>
      <c r="BX23" s="57"/>
      <c r="BY23" s="46" t="s">
        <v>157</v>
      </c>
      <c r="BZ23" s="46" t="s">
        <v>157</v>
      </c>
      <c r="CA23" s="46" t="s">
        <v>157</v>
      </c>
      <c r="CB23" s="50" t="s">
        <v>157</v>
      </c>
      <c r="CC23" s="57"/>
      <c r="CD23" s="46" t="s">
        <v>157</v>
      </c>
      <c r="CE23" s="46" t="s">
        <v>157</v>
      </c>
      <c r="CF23" s="46" t="s">
        <v>157</v>
      </c>
      <c r="CG23" s="50" t="s">
        <v>157</v>
      </c>
      <c r="CH23" s="57"/>
      <c r="CI23" s="46" t="s">
        <v>157</v>
      </c>
      <c r="CJ23" s="46" t="s">
        <v>157</v>
      </c>
      <c r="CK23" s="46" t="s">
        <v>157</v>
      </c>
      <c r="CL23" s="50" t="s">
        <v>157</v>
      </c>
      <c r="CM23" s="57"/>
      <c r="CN23" s="46" t="s">
        <v>157</v>
      </c>
      <c r="CO23" s="46" t="s">
        <v>157</v>
      </c>
      <c r="CP23" s="46" t="s">
        <v>157</v>
      </c>
      <c r="CQ23" s="50" t="s">
        <v>157</v>
      </c>
      <c r="CR23" s="57"/>
    </row>
    <row r="24" spans="1:96" s="32" customFormat="1" x14ac:dyDescent="0.25">
      <c r="A24" s="26" t="s">
        <v>24</v>
      </c>
      <c r="B24" s="23" t="s">
        <v>25</v>
      </c>
      <c r="C24" s="23">
        <v>2</v>
      </c>
      <c r="D24" s="23">
        <v>743716</v>
      </c>
      <c r="E24" s="23" t="s">
        <v>165</v>
      </c>
      <c r="F24" s="23" t="s">
        <v>12</v>
      </c>
      <c r="G24" s="23" t="s">
        <v>13</v>
      </c>
      <c r="H24" s="22" t="s">
        <v>192</v>
      </c>
      <c r="I24" s="43" t="s">
        <v>157</v>
      </c>
      <c r="J24" s="42" t="s">
        <v>157</v>
      </c>
      <c r="K24" s="42" t="s">
        <v>157</v>
      </c>
      <c r="L24" s="37">
        <v>7.45</v>
      </c>
      <c r="M24" s="37">
        <v>7.45</v>
      </c>
      <c r="N24" s="54" t="s">
        <v>157</v>
      </c>
      <c r="O24" s="59"/>
      <c r="P24" s="42" t="s">
        <v>157</v>
      </c>
      <c r="Q24" s="37">
        <v>8.74</v>
      </c>
      <c r="R24" s="37">
        <v>8.74</v>
      </c>
      <c r="S24" s="54" t="s">
        <v>157</v>
      </c>
      <c r="T24" s="59"/>
      <c r="U24" s="42" t="s">
        <v>157</v>
      </c>
      <c r="V24" s="95">
        <v>8.6</v>
      </c>
      <c r="W24" s="37">
        <v>8.6</v>
      </c>
      <c r="X24" s="54" t="s">
        <v>157</v>
      </c>
      <c r="Y24" s="59"/>
      <c r="Z24" s="42" t="s">
        <v>157</v>
      </c>
      <c r="AA24" s="37">
        <v>8.3699999999999992</v>
      </c>
      <c r="AB24" s="37">
        <v>8.3699999999999992</v>
      </c>
      <c r="AC24" s="54" t="s">
        <v>157</v>
      </c>
      <c r="AD24" s="59"/>
      <c r="AE24" s="42" t="s">
        <v>157</v>
      </c>
      <c r="AF24" s="37">
        <v>8.16</v>
      </c>
      <c r="AG24" s="37">
        <v>8.16</v>
      </c>
      <c r="AH24" s="54" t="s">
        <v>157</v>
      </c>
      <c r="AI24" s="59"/>
      <c r="AJ24" s="42" t="s">
        <v>157</v>
      </c>
      <c r="AK24" s="37">
        <v>7.74</v>
      </c>
      <c r="AL24" s="37">
        <v>7.74</v>
      </c>
      <c r="AM24" s="54" t="s">
        <v>157</v>
      </c>
      <c r="AN24" s="59"/>
      <c r="AO24" s="42" t="s">
        <v>157</v>
      </c>
      <c r="AP24" s="95">
        <v>8.25</v>
      </c>
      <c r="AQ24" s="37">
        <v>8.25</v>
      </c>
      <c r="AR24" s="54" t="s">
        <v>157</v>
      </c>
      <c r="AS24" s="59"/>
      <c r="AT24" s="42" t="s">
        <v>157</v>
      </c>
      <c r="AU24" s="37">
        <v>7.22</v>
      </c>
      <c r="AV24" s="37">
        <v>7.22</v>
      </c>
      <c r="AW24" s="54" t="s">
        <v>157</v>
      </c>
      <c r="AX24" s="59"/>
      <c r="AY24" s="42" t="s">
        <v>157</v>
      </c>
      <c r="AZ24" s="36">
        <v>6.9</v>
      </c>
      <c r="BA24" s="36">
        <v>6.9</v>
      </c>
      <c r="BB24" s="54" t="s">
        <v>157</v>
      </c>
      <c r="BC24" s="59"/>
      <c r="BD24" s="21"/>
      <c r="BE24" s="43" t="s">
        <v>157</v>
      </c>
      <c r="BF24" s="42" t="s">
        <v>157</v>
      </c>
      <c r="BG24" s="42" t="s">
        <v>157</v>
      </c>
      <c r="BH24" s="54" t="s">
        <v>157</v>
      </c>
      <c r="BI24" s="59"/>
      <c r="BJ24" s="42" t="s">
        <v>157</v>
      </c>
      <c r="BK24" s="42" t="s">
        <v>157</v>
      </c>
      <c r="BL24" s="42" t="s">
        <v>157</v>
      </c>
      <c r="BM24" s="54" t="s">
        <v>157</v>
      </c>
      <c r="BN24" s="59"/>
      <c r="BO24" s="42" t="s">
        <v>157</v>
      </c>
      <c r="BP24" s="42" t="s">
        <v>157</v>
      </c>
      <c r="BQ24" s="42" t="s">
        <v>157</v>
      </c>
      <c r="BR24" s="54" t="s">
        <v>157</v>
      </c>
      <c r="BS24" s="59"/>
      <c r="BT24" s="42" t="s">
        <v>157</v>
      </c>
      <c r="BU24" s="42" t="s">
        <v>157</v>
      </c>
      <c r="BV24" s="42" t="s">
        <v>157</v>
      </c>
      <c r="BW24" s="54" t="s">
        <v>157</v>
      </c>
      <c r="BX24" s="59"/>
      <c r="BY24" s="42" t="s">
        <v>157</v>
      </c>
      <c r="BZ24" s="42" t="s">
        <v>157</v>
      </c>
      <c r="CA24" s="42" t="s">
        <v>157</v>
      </c>
      <c r="CB24" s="54" t="s">
        <v>157</v>
      </c>
      <c r="CC24" s="59"/>
      <c r="CD24" s="42" t="s">
        <v>157</v>
      </c>
      <c r="CE24" s="42" t="s">
        <v>157</v>
      </c>
      <c r="CF24" s="42" t="s">
        <v>157</v>
      </c>
      <c r="CG24" s="54" t="s">
        <v>157</v>
      </c>
      <c r="CH24" s="59"/>
      <c r="CI24" s="42" t="s">
        <v>157</v>
      </c>
      <c r="CJ24" s="42" t="s">
        <v>157</v>
      </c>
      <c r="CK24" s="42" t="s">
        <v>157</v>
      </c>
      <c r="CL24" s="54" t="s">
        <v>157</v>
      </c>
      <c r="CM24" s="59"/>
      <c r="CN24" s="42" t="s">
        <v>157</v>
      </c>
      <c r="CO24" s="42" t="s">
        <v>157</v>
      </c>
      <c r="CP24" s="42" t="s">
        <v>157</v>
      </c>
      <c r="CQ24" s="54" t="s">
        <v>157</v>
      </c>
      <c r="CR24" s="59"/>
    </row>
    <row r="25" spans="1:96" x14ac:dyDescent="0.25">
      <c r="A25" s="26" t="s">
        <v>24</v>
      </c>
      <c r="B25" s="23">
        <v>123</v>
      </c>
      <c r="C25" s="23">
        <v>2</v>
      </c>
      <c r="D25" s="23">
        <v>746008</v>
      </c>
      <c r="E25" s="23" t="s">
        <v>27</v>
      </c>
      <c r="F25" s="23" t="s">
        <v>12</v>
      </c>
      <c r="G25" s="23" t="s">
        <v>13</v>
      </c>
      <c r="H25" s="22" t="s">
        <v>192</v>
      </c>
      <c r="I25" s="34">
        <v>8.09</v>
      </c>
      <c r="J25" s="37">
        <v>7.63</v>
      </c>
      <c r="K25" s="37">
        <v>7.67</v>
      </c>
      <c r="L25" s="37">
        <v>7.91</v>
      </c>
      <c r="M25" s="37">
        <v>7.79</v>
      </c>
      <c r="N25" s="54">
        <v>0.24</v>
      </c>
      <c r="O25" s="59"/>
      <c r="P25" s="37">
        <v>8.5399999999999991</v>
      </c>
      <c r="Q25" s="37">
        <v>8.83</v>
      </c>
      <c r="R25" s="37">
        <v>8.68</v>
      </c>
      <c r="S25" s="54">
        <v>0.28999999999999998</v>
      </c>
      <c r="T25" s="59" t="s">
        <v>152</v>
      </c>
      <c r="U25" s="37">
        <v>8.49</v>
      </c>
      <c r="V25" s="95">
        <v>8.68</v>
      </c>
      <c r="W25" s="37">
        <v>8.59</v>
      </c>
      <c r="X25" s="54">
        <v>0.19</v>
      </c>
      <c r="Y25" s="59"/>
      <c r="Z25" s="37">
        <v>8.3000000000000007</v>
      </c>
      <c r="AA25" s="37">
        <v>8.7899999999999991</v>
      </c>
      <c r="AB25" s="37">
        <v>8.5399999999999991</v>
      </c>
      <c r="AC25" s="54">
        <v>0.49</v>
      </c>
      <c r="AD25" s="59" t="s">
        <v>152</v>
      </c>
      <c r="AE25" s="37">
        <v>8</v>
      </c>
      <c r="AF25" s="37">
        <v>8.19</v>
      </c>
      <c r="AG25" s="37">
        <v>8.1</v>
      </c>
      <c r="AH25" s="54">
        <v>0.19</v>
      </c>
      <c r="AI25" s="59"/>
      <c r="AJ25" s="37">
        <v>7.67</v>
      </c>
      <c r="AK25" s="37">
        <v>7.98</v>
      </c>
      <c r="AL25" s="37">
        <v>7.82</v>
      </c>
      <c r="AM25" s="54">
        <v>0.31</v>
      </c>
      <c r="AN25" s="59" t="s">
        <v>152</v>
      </c>
      <c r="AO25" s="37">
        <v>7.75</v>
      </c>
      <c r="AP25" s="95">
        <v>8.1</v>
      </c>
      <c r="AQ25" s="37">
        <v>7.93</v>
      </c>
      <c r="AR25" s="54">
        <v>0.35</v>
      </c>
      <c r="AS25" s="59" t="s">
        <v>152</v>
      </c>
      <c r="AT25" s="37">
        <v>7.58</v>
      </c>
      <c r="AU25" s="37">
        <v>7.86</v>
      </c>
      <c r="AV25" s="37">
        <v>7.72</v>
      </c>
      <c r="AW25" s="54">
        <v>0.28000000000000003</v>
      </c>
      <c r="AX25" s="59" t="s">
        <v>152</v>
      </c>
      <c r="AY25" s="37">
        <v>7.89</v>
      </c>
      <c r="AZ25" s="37">
        <v>8.1199999999999992</v>
      </c>
      <c r="BA25" s="37">
        <v>7.99</v>
      </c>
      <c r="BB25" s="54">
        <v>0.23</v>
      </c>
      <c r="BC25" s="59"/>
      <c r="BD25" s="21"/>
      <c r="BE25" s="43" t="s">
        <v>157</v>
      </c>
      <c r="BF25" s="42" t="s">
        <v>157</v>
      </c>
      <c r="BG25" s="42" t="s">
        <v>157</v>
      </c>
      <c r="BH25" s="54" t="s">
        <v>157</v>
      </c>
      <c r="BI25" s="59"/>
      <c r="BJ25" s="42" t="s">
        <v>157</v>
      </c>
      <c r="BK25" s="42" t="s">
        <v>157</v>
      </c>
      <c r="BL25" s="42" t="s">
        <v>157</v>
      </c>
      <c r="BM25" s="54" t="s">
        <v>157</v>
      </c>
      <c r="BN25" s="59"/>
      <c r="BO25" s="42" t="s">
        <v>157</v>
      </c>
      <c r="BP25" s="42" t="s">
        <v>157</v>
      </c>
      <c r="BQ25" s="42" t="s">
        <v>157</v>
      </c>
      <c r="BR25" s="54" t="s">
        <v>157</v>
      </c>
      <c r="BS25" s="59"/>
      <c r="BT25" s="42" t="s">
        <v>157</v>
      </c>
      <c r="BU25" s="42" t="s">
        <v>157</v>
      </c>
      <c r="BV25" s="42" t="s">
        <v>157</v>
      </c>
      <c r="BW25" s="54" t="s">
        <v>157</v>
      </c>
      <c r="BX25" s="59"/>
      <c r="BY25" s="42" t="s">
        <v>157</v>
      </c>
      <c r="BZ25" s="42" t="s">
        <v>157</v>
      </c>
      <c r="CA25" s="42" t="s">
        <v>157</v>
      </c>
      <c r="CB25" s="54" t="s">
        <v>157</v>
      </c>
      <c r="CC25" s="59"/>
      <c r="CD25" s="42" t="s">
        <v>157</v>
      </c>
      <c r="CE25" s="42" t="s">
        <v>157</v>
      </c>
      <c r="CF25" s="42" t="s">
        <v>157</v>
      </c>
      <c r="CG25" s="54" t="s">
        <v>157</v>
      </c>
      <c r="CH25" s="59"/>
      <c r="CI25" s="42" t="s">
        <v>157</v>
      </c>
      <c r="CJ25" s="42" t="s">
        <v>157</v>
      </c>
      <c r="CK25" s="42" t="s">
        <v>157</v>
      </c>
      <c r="CL25" s="54" t="s">
        <v>157</v>
      </c>
      <c r="CM25" s="59"/>
      <c r="CN25" s="42" t="s">
        <v>157</v>
      </c>
      <c r="CO25" s="42" t="s">
        <v>157</v>
      </c>
      <c r="CP25" s="42" t="s">
        <v>157</v>
      </c>
      <c r="CQ25" s="54" t="s">
        <v>157</v>
      </c>
      <c r="CR25" s="59"/>
    </row>
    <row r="26" spans="1:96" s="32" customFormat="1" x14ac:dyDescent="0.25">
      <c r="A26" s="26" t="s">
        <v>24</v>
      </c>
      <c r="B26" s="23" t="s">
        <v>25</v>
      </c>
      <c r="C26" s="23">
        <v>2</v>
      </c>
      <c r="D26" s="23">
        <v>713545</v>
      </c>
      <c r="E26" s="23" t="s">
        <v>167</v>
      </c>
      <c r="F26" s="23" t="s">
        <v>12</v>
      </c>
      <c r="G26" s="23" t="s">
        <v>13</v>
      </c>
      <c r="H26" s="22" t="s">
        <v>192</v>
      </c>
      <c r="I26" s="43" t="s">
        <v>157</v>
      </c>
      <c r="J26" s="42" t="s">
        <v>157</v>
      </c>
      <c r="K26" s="42" t="s">
        <v>157</v>
      </c>
      <c r="L26" s="37">
        <v>7.69</v>
      </c>
      <c r="M26" s="37">
        <v>7.69</v>
      </c>
      <c r="N26" s="54" t="s">
        <v>157</v>
      </c>
      <c r="O26" s="59"/>
      <c r="P26" s="42" t="s">
        <v>157</v>
      </c>
      <c r="Q26" s="37">
        <v>8.67</v>
      </c>
      <c r="R26" s="37">
        <v>8.67</v>
      </c>
      <c r="S26" s="54" t="s">
        <v>157</v>
      </c>
      <c r="T26" s="59"/>
      <c r="U26" s="42" t="s">
        <v>157</v>
      </c>
      <c r="V26" s="95">
        <v>8.33</v>
      </c>
      <c r="W26" s="37">
        <v>8.33</v>
      </c>
      <c r="X26" s="54" t="s">
        <v>157</v>
      </c>
      <c r="Y26" s="59"/>
      <c r="Z26" s="42" t="s">
        <v>157</v>
      </c>
      <c r="AA26" s="37">
        <v>8.64</v>
      </c>
      <c r="AB26" s="37">
        <v>8.64</v>
      </c>
      <c r="AC26" s="54" t="s">
        <v>157</v>
      </c>
      <c r="AD26" s="59"/>
      <c r="AE26" s="42" t="s">
        <v>157</v>
      </c>
      <c r="AF26" s="37">
        <v>8.5399999999999991</v>
      </c>
      <c r="AG26" s="37">
        <v>8.5399999999999991</v>
      </c>
      <c r="AH26" s="54" t="s">
        <v>157</v>
      </c>
      <c r="AI26" s="59"/>
      <c r="AJ26" s="42" t="s">
        <v>157</v>
      </c>
      <c r="AK26" s="95">
        <v>8.1300000000000008</v>
      </c>
      <c r="AL26" s="37">
        <v>8.1300000000000008</v>
      </c>
      <c r="AM26" s="54" t="s">
        <v>157</v>
      </c>
      <c r="AN26" s="59"/>
      <c r="AO26" s="42" t="s">
        <v>157</v>
      </c>
      <c r="AP26" s="95">
        <v>8.3699999999999992</v>
      </c>
      <c r="AQ26" s="37">
        <v>8.3699999999999992</v>
      </c>
      <c r="AR26" s="54" t="s">
        <v>157</v>
      </c>
      <c r="AS26" s="59"/>
      <c r="AT26" s="42" t="s">
        <v>157</v>
      </c>
      <c r="AU26" s="37">
        <v>7.9</v>
      </c>
      <c r="AV26" s="37">
        <v>7.9</v>
      </c>
      <c r="AW26" s="54" t="s">
        <v>157</v>
      </c>
      <c r="AX26" s="59"/>
      <c r="AY26" s="42" t="s">
        <v>157</v>
      </c>
      <c r="AZ26" s="36">
        <v>6.54</v>
      </c>
      <c r="BA26" s="36">
        <v>6.54</v>
      </c>
      <c r="BB26" s="54" t="s">
        <v>157</v>
      </c>
      <c r="BC26" s="59"/>
      <c r="BD26" s="21"/>
      <c r="BE26" s="43" t="s">
        <v>157</v>
      </c>
      <c r="BF26" s="42" t="s">
        <v>157</v>
      </c>
      <c r="BG26" s="42" t="s">
        <v>157</v>
      </c>
      <c r="BH26" s="54" t="s">
        <v>157</v>
      </c>
      <c r="BI26" s="59"/>
      <c r="BJ26" s="42" t="s">
        <v>157</v>
      </c>
      <c r="BK26" s="42" t="s">
        <v>157</v>
      </c>
      <c r="BL26" s="42" t="s">
        <v>157</v>
      </c>
      <c r="BM26" s="54" t="s">
        <v>157</v>
      </c>
      <c r="BN26" s="59"/>
      <c r="BO26" s="42" t="s">
        <v>157</v>
      </c>
      <c r="BP26" s="42" t="s">
        <v>157</v>
      </c>
      <c r="BQ26" s="42" t="s">
        <v>157</v>
      </c>
      <c r="BR26" s="54" t="s">
        <v>157</v>
      </c>
      <c r="BS26" s="59"/>
      <c r="BT26" s="42" t="s">
        <v>157</v>
      </c>
      <c r="BU26" s="42" t="s">
        <v>157</v>
      </c>
      <c r="BV26" s="42" t="s">
        <v>157</v>
      </c>
      <c r="BW26" s="54" t="s">
        <v>157</v>
      </c>
      <c r="BX26" s="59"/>
      <c r="BY26" s="42" t="s">
        <v>157</v>
      </c>
      <c r="BZ26" s="42" t="s">
        <v>157</v>
      </c>
      <c r="CA26" s="42" t="s">
        <v>157</v>
      </c>
      <c r="CB26" s="54" t="s">
        <v>157</v>
      </c>
      <c r="CC26" s="59"/>
      <c r="CD26" s="42" t="s">
        <v>157</v>
      </c>
      <c r="CE26" s="42" t="s">
        <v>157</v>
      </c>
      <c r="CF26" s="42" t="s">
        <v>157</v>
      </c>
      <c r="CG26" s="54" t="s">
        <v>157</v>
      </c>
      <c r="CH26" s="59"/>
      <c r="CI26" s="42" t="s">
        <v>157</v>
      </c>
      <c r="CJ26" s="42" t="s">
        <v>157</v>
      </c>
      <c r="CK26" s="42" t="s">
        <v>157</v>
      </c>
      <c r="CL26" s="54" t="s">
        <v>157</v>
      </c>
      <c r="CM26" s="59"/>
      <c r="CN26" s="42" t="s">
        <v>157</v>
      </c>
      <c r="CO26" s="42" t="s">
        <v>157</v>
      </c>
      <c r="CP26" s="42" t="s">
        <v>157</v>
      </c>
      <c r="CQ26" s="54" t="s">
        <v>157</v>
      </c>
      <c r="CR26" s="59"/>
    </row>
    <row r="27" spans="1:96" x14ac:dyDescent="0.25">
      <c r="A27" s="26" t="s">
        <v>24</v>
      </c>
      <c r="B27" s="23">
        <v>123</v>
      </c>
      <c r="C27" s="23">
        <v>2</v>
      </c>
      <c r="D27" s="23">
        <v>300822</v>
      </c>
      <c r="E27" s="23" t="s">
        <v>28</v>
      </c>
      <c r="F27" s="23" t="s">
        <v>12</v>
      </c>
      <c r="G27" s="23" t="s">
        <v>13</v>
      </c>
      <c r="H27" s="22" t="s">
        <v>192</v>
      </c>
      <c r="I27" s="34">
        <v>8.2200000000000006</v>
      </c>
      <c r="J27" s="37">
        <v>8.27</v>
      </c>
      <c r="K27" s="37">
        <v>8.43</v>
      </c>
      <c r="L27" s="95">
        <v>8.49</v>
      </c>
      <c r="M27" s="37">
        <v>8.4600000000000009</v>
      </c>
      <c r="N27" s="54">
        <v>0.06</v>
      </c>
      <c r="O27" s="59"/>
      <c r="P27" s="37">
        <v>8.48</v>
      </c>
      <c r="Q27" s="38">
        <v>9.26</v>
      </c>
      <c r="R27" s="37">
        <v>8.94</v>
      </c>
      <c r="S27" s="54">
        <v>0.78</v>
      </c>
      <c r="T27" s="59" t="s">
        <v>152</v>
      </c>
      <c r="U27" s="37">
        <v>8.49</v>
      </c>
      <c r="V27" s="97">
        <v>9.08</v>
      </c>
      <c r="W27" s="37">
        <v>8.83</v>
      </c>
      <c r="X27" s="54">
        <v>0.59</v>
      </c>
      <c r="Y27" s="59" t="s">
        <v>152</v>
      </c>
      <c r="Z27" s="37">
        <v>8.39</v>
      </c>
      <c r="AA27" s="38">
        <v>9.34</v>
      </c>
      <c r="AB27" s="37">
        <v>8.94</v>
      </c>
      <c r="AC27" s="54">
        <v>0.95</v>
      </c>
      <c r="AD27" s="59" t="s">
        <v>152</v>
      </c>
      <c r="AE27" s="37">
        <v>8.83</v>
      </c>
      <c r="AF27" s="38">
        <v>9.31</v>
      </c>
      <c r="AG27" s="38">
        <v>9.11</v>
      </c>
      <c r="AH27" s="54">
        <v>0.48</v>
      </c>
      <c r="AI27" s="59" t="s">
        <v>152</v>
      </c>
      <c r="AJ27" s="37">
        <v>8.68</v>
      </c>
      <c r="AK27" s="95">
        <v>8.8699999999999992</v>
      </c>
      <c r="AL27" s="37">
        <v>8.7899999999999991</v>
      </c>
      <c r="AM27" s="54">
        <v>0.19</v>
      </c>
      <c r="AN27" s="59"/>
      <c r="AO27" s="37">
        <v>8.66</v>
      </c>
      <c r="AP27" s="97">
        <v>9.18</v>
      </c>
      <c r="AQ27" s="37">
        <v>8.9600000000000009</v>
      </c>
      <c r="AR27" s="54">
        <v>0.52</v>
      </c>
      <c r="AS27" s="59" t="s">
        <v>152</v>
      </c>
      <c r="AT27" s="37">
        <v>8.6999999999999993</v>
      </c>
      <c r="AU27" s="95">
        <v>8.56</v>
      </c>
      <c r="AV27" s="37">
        <v>8.6199999999999992</v>
      </c>
      <c r="AW27" s="54">
        <v>-0.14000000000000001</v>
      </c>
      <c r="AX27" s="59"/>
      <c r="AY27" s="37">
        <v>8.14</v>
      </c>
      <c r="AZ27" s="37">
        <v>8.19</v>
      </c>
      <c r="BA27" s="37">
        <v>8.17</v>
      </c>
      <c r="BB27" s="54">
        <v>0.05</v>
      </c>
      <c r="BC27" s="59"/>
      <c r="BD27" s="21"/>
      <c r="BE27" s="43" t="s">
        <v>157</v>
      </c>
      <c r="BF27" s="42" t="s">
        <v>157</v>
      </c>
      <c r="BG27" s="42" t="s">
        <v>157</v>
      </c>
      <c r="BH27" s="54" t="s">
        <v>157</v>
      </c>
      <c r="BI27" s="59"/>
      <c r="BJ27" s="42" t="s">
        <v>157</v>
      </c>
      <c r="BK27" s="42" t="s">
        <v>157</v>
      </c>
      <c r="BL27" s="42" t="s">
        <v>157</v>
      </c>
      <c r="BM27" s="54" t="s">
        <v>157</v>
      </c>
      <c r="BN27" s="59"/>
      <c r="BO27" s="42" t="s">
        <v>157</v>
      </c>
      <c r="BP27" s="42" t="s">
        <v>157</v>
      </c>
      <c r="BQ27" s="42" t="s">
        <v>157</v>
      </c>
      <c r="BR27" s="54" t="s">
        <v>157</v>
      </c>
      <c r="BS27" s="59"/>
      <c r="BT27" s="42" t="s">
        <v>157</v>
      </c>
      <c r="BU27" s="42" t="s">
        <v>157</v>
      </c>
      <c r="BV27" s="42" t="s">
        <v>157</v>
      </c>
      <c r="BW27" s="54" t="s">
        <v>157</v>
      </c>
      <c r="BX27" s="59"/>
      <c r="BY27" s="42" t="s">
        <v>157</v>
      </c>
      <c r="BZ27" s="42" t="s">
        <v>157</v>
      </c>
      <c r="CA27" s="42" t="s">
        <v>157</v>
      </c>
      <c r="CB27" s="54" t="s">
        <v>157</v>
      </c>
      <c r="CC27" s="59"/>
      <c r="CD27" s="42" t="s">
        <v>157</v>
      </c>
      <c r="CE27" s="42" t="s">
        <v>157</v>
      </c>
      <c r="CF27" s="42" t="s">
        <v>157</v>
      </c>
      <c r="CG27" s="54" t="s">
        <v>157</v>
      </c>
      <c r="CH27" s="59"/>
      <c r="CI27" s="42" t="s">
        <v>157</v>
      </c>
      <c r="CJ27" s="42" t="s">
        <v>157</v>
      </c>
      <c r="CK27" s="42" t="s">
        <v>157</v>
      </c>
      <c r="CL27" s="54" t="s">
        <v>157</v>
      </c>
      <c r="CM27" s="59"/>
      <c r="CN27" s="42" t="s">
        <v>157</v>
      </c>
      <c r="CO27" s="42" t="s">
        <v>157</v>
      </c>
      <c r="CP27" s="42" t="s">
        <v>157</v>
      </c>
      <c r="CQ27" s="54" t="s">
        <v>157</v>
      </c>
      <c r="CR27" s="59"/>
    </row>
    <row r="28" spans="1:96" x14ac:dyDescent="0.25">
      <c r="A28" s="26" t="s">
        <v>24</v>
      </c>
      <c r="B28" s="23">
        <v>123</v>
      </c>
      <c r="C28" s="23">
        <v>2</v>
      </c>
      <c r="D28" s="23">
        <v>745000</v>
      </c>
      <c r="E28" s="23" t="s">
        <v>29</v>
      </c>
      <c r="F28" s="23" t="s">
        <v>12</v>
      </c>
      <c r="G28" s="23" t="s">
        <v>13</v>
      </c>
      <c r="H28" s="22" t="s">
        <v>193</v>
      </c>
      <c r="I28" s="34">
        <v>7.79</v>
      </c>
      <c r="J28" s="37">
        <v>7.57</v>
      </c>
      <c r="K28" s="37">
        <v>7.79</v>
      </c>
      <c r="L28" s="37">
        <v>7.69</v>
      </c>
      <c r="M28" s="37">
        <v>7.74</v>
      </c>
      <c r="N28" s="54">
        <v>-0.1</v>
      </c>
      <c r="O28" s="59"/>
      <c r="P28" s="37">
        <v>8.48</v>
      </c>
      <c r="Q28" s="37">
        <v>8.6</v>
      </c>
      <c r="R28" s="37">
        <v>8.5399999999999991</v>
      </c>
      <c r="S28" s="54">
        <v>0.12</v>
      </c>
      <c r="T28" s="59"/>
      <c r="U28" s="37">
        <v>8.24</v>
      </c>
      <c r="V28" s="95">
        <v>8.52</v>
      </c>
      <c r="W28" s="37">
        <v>8.3800000000000008</v>
      </c>
      <c r="X28" s="54">
        <v>0.28000000000000003</v>
      </c>
      <c r="Y28" s="59"/>
      <c r="Z28" s="37">
        <v>8.4</v>
      </c>
      <c r="AA28" s="37">
        <v>8.4</v>
      </c>
      <c r="AB28" s="37">
        <v>8.4</v>
      </c>
      <c r="AC28" s="54">
        <v>0</v>
      </c>
      <c r="AD28" s="59"/>
      <c r="AE28" s="37">
        <v>8.4499999999999993</v>
      </c>
      <c r="AF28" s="37">
        <v>8.59</v>
      </c>
      <c r="AG28" s="37">
        <v>8.52</v>
      </c>
      <c r="AH28" s="54">
        <v>0.14000000000000001</v>
      </c>
      <c r="AI28" s="59"/>
      <c r="AJ28" s="37">
        <v>7.36</v>
      </c>
      <c r="AK28" s="95">
        <v>8.1300000000000008</v>
      </c>
      <c r="AL28" s="37">
        <v>7.74</v>
      </c>
      <c r="AM28" s="54">
        <v>0.77</v>
      </c>
      <c r="AN28" s="59" t="s">
        <v>152</v>
      </c>
      <c r="AO28" s="37">
        <v>7.64</v>
      </c>
      <c r="AP28" s="95">
        <v>8.48</v>
      </c>
      <c r="AQ28" s="37">
        <v>8.06</v>
      </c>
      <c r="AR28" s="54">
        <v>0.84</v>
      </c>
      <c r="AS28" s="59" t="s">
        <v>152</v>
      </c>
      <c r="AT28" s="37">
        <v>7.08</v>
      </c>
      <c r="AU28" s="37">
        <v>7.78</v>
      </c>
      <c r="AV28" s="37">
        <v>7.43</v>
      </c>
      <c r="AW28" s="54">
        <v>0.7</v>
      </c>
      <c r="AX28" s="59" t="s">
        <v>152</v>
      </c>
      <c r="AY28" s="37">
        <v>7.1</v>
      </c>
      <c r="AZ28" s="37">
        <v>7.78</v>
      </c>
      <c r="BA28" s="37">
        <v>7.42</v>
      </c>
      <c r="BB28" s="54">
        <v>0.68</v>
      </c>
      <c r="BC28" s="59" t="s">
        <v>152</v>
      </c>
      <c r="BD28" s="21"/>
      <c r="BE28" s="43" t="s">
        <v>157</v>
      </c>
      <c r="BF28" s="42" t="s">
        <v>157</v>
      </c>
      <c r="BG28" s="42" t="s">
        <v>157</v>
      </c>
      <c r="BH28" s="54" t="s">
        <v>157</v>
      </c>
      <c r="BI28" s="59"/>
      <c r="BJ28" s="42" t="s">
        <v>157</v>
      </c>
      <c r="BK28" s="42" t="s">
        <v>157</v>
      </c>
      <c r="BL28" s="42" t="s">
        <v>157</v>
      </c>
      <c r="BM28" s="54" t="s">
        <v>157</v>
      </c>
      <c r="BN28" s="59"/>
      <c r="BO28" s="42" t="s">
        <v>157</v>
      </c>
      <c r="BP28" s="42" t="s">
        <v>157</v>
      </c>
      <c r="BQ28" s="42" t="s">
        <v>157</v>
      </c>
      <c r="BR28" s="54" t="s">
        <v>157</v>
      </c>
      <c r="BS28" s="59"/>
      <c r="BT28" s="42" t="s">
        <v>157</v>
      </c>
      <c r="BU28" s="42" t="s">
        <v>157</v>
      </c>
      <c r="BV28" s="42" t="s">
        <v>157</v>
      </c>
      <c r="BW28" s="54" t="s">
        <v>157</v>
      </c>
      <c r="BX28" s="59"/>
      <c r="BY28" s="42" t="s">
        <v>157</v>
      </c>
      <c r="BZ28" s="42" t="s">
        <v>157</v>
      </c>
      <c r="CA28" s="42" t="s">
        <v>157</v>
      </c>
      <c r="CB28" s="54" t="s">
        <v>157</v>
      </c>
      <c r="CC28" s="59"/>
      <c r="CD28" s="42" t="s">
        <v>157</v>
      </c>
      <c r="CE28" s="42" t="s">
        <v>157</v>
      </c>
      <c r="CF28" s="42" t="s">
        <v>157</v>
      </c>
      <c r="CG28" s="54" t="s">
        <v>157</v>
      </c>
      <c r="CH28" s="59"/>
      <c r="CI28" s="42" t="s">
        <v>157</v>
      </c>
      <c r="CJ28" s="42" t="s">
        <v>157</v>
      </c>
      <c r="CK28" s="42" t="s">
        <v>157</v>
      </c>
      <c r="CL28" s="54" t="s">
        <v>157</v>
      </c>
      <c r="CM28" s="59"/>
      <c r="CN28" s="42" t="s">
        <v>157</v>
      </c>
      <c r="CO28" s="42" t="s">
        <v>157</v>
      </c>
      <c r="CP28" s="42" t="s">
        <v>157</v>
      </c>
      <c r="CQ28" s="54" t="s">
        <v>157</v>
      </c>
      <c r="CR28" s="59"/>
    </row>
    <row r="29" spans="1:96" x14ac:dyDescent="0.25">
      <c r="A29" s="26" t="s">
        <v>24</v>
      </c>
      <c r="B29" s="23">
        <v>123</v>
      </c>
      <c r="C29" s="23">
        <v>2</v>
      </c>
      <c r="D29" s="23">
        <v>300863</v>
      </c>
      <c r="E29" s="23" t="s">
        <v>30</v>
      </c>
      <c r="F29" s="23" t="s">
        <v>12</v>
      </c>
      <c r="G29" s="23" t="s">
        <v>13</v>
      </c>
      <c r="H29" s="22" t="s">
        <v>192</v>
      </c>
      <c r="I29" s="34">
        <v>7.81</v>
      </c>
      <c r="J29" s="37">
        <v>7.97</v>
      </c>
      <c r="K29" s="37">
        <v>8.07</v>
      </c>
      <c r="L29" s="95">
        <v>8.0399999999999991</v>
      </c>
      <c r="M29" s="37">
        <v>8.0500000000000007</v>
      </c>
      <c r="N29" s="54">
        <v>-0.03</v>
      </c>
      <c r="O29" s="59"/>
      <c r="P29" s="38">
        <v>9</v>
      </c>
      <c r="Q29" s="37">
        <v>8.76</v>
      </c>
      <c r="R29" s="37">
        <v>8.8800000000000008</v>
      </c>
      <c r="S29" s="54">
        <v>-0.24</v>
      </c>
      <c r="T29" s="59"/>
      <c r="U29" s="38">
        <v>9.0299999999999994</v>
      </c>
      <c r="V29" s="97">
        <v>9</v>
      </c>
      <c r="W29" s="38">
        <v>9.02</v>
      </c>
      <c r="X29" s="54">
        <v>-0.03</v>
      </c>
      <c r="Y29" s="59"/>
      <c r="Z29" s="37">
        <v>8.8800000000000008</v>
      </c>
      <c r="AA29" s="37">
        <v>8.6199999999999992</v>
      </c>
      <c r="AB29" s="37">
        <v>8.75</v>
      </c>
      <c r="AC29" s="54">
        <v>-0.26</v>
      </c>
      <c r="AD29" s="59" t="s">
        <v>153</v>
      </c>
      <c r="AE29" s="38">
        <v>9.1199999999999992</v>
      </c>
      <c r="AF29" s="38">
        <v>9.1999999999999993</v>
      </c>
      <c r="AG29" s="38">
        <v>9.16</v>
      </c>
      <c r="AH29" s="54">
        <v>0.08</v>
      </c>
      <c r="AI29" s="59"/>
      <c r="AJ29" s="37">
        <v>8.2899999999999991</v>
      </c>
      <c r="AK29" s="95">
        <v>8.17</v>
      </c>
      <c r="AL29" s="37">
        <v>8.23</v>
      </c>
      <c r="AM29" s="54">
        <v>-0.12</v>
      </c>
      <c r="AN29" s="59"/>
      <c r="AO29" s="37">
        <v>8.7100000000000009</v>
      </c>
      <c r="AP29" s="95">
        <v>8.51</v>
      </c>
      <c r="AQ29" s="37">
        <v>8.61</v>
      </c>
      <c r="AR29" s="54">
        <v>-0.2</v>
      </c>
      <c r="AS29" s="59"/>
      <c r="AT29" s="37">
        <v>7.86</v>
      </c>
      <c r="AU29" s="37">
        <v>7.83</v>
      </c>
      <c r="AV29" s="37">
        <v>7.85</v>
      </c>
      <c r="AW29" s="54">
        <v>-0.03</v>
      </c>
      <c r="AX29" s="59"/>
      <c r="AY29" s="37">
        <v>7.86</v>
      </c>
      <c r="AZ29" s="37">
        <v>7.99</v>
      </c>
      <c r="BA29" s="37">
        <v>7.93</v>
      </c>
      <c r="BB29" s="54">
        <v>0.13</v>
      </c>
      <c r="BC29" s="59"/>
      <c r="BD29" s="21"/>
      <c r="BE29" s="43" t="s">
        <v>157</v>
      </c>
      <c r="BF29" s="42" t="s">
        <v>157</v>
      </c>
      <c r="BG29" s="42" t="s">
        <v>157</v>
      </c>
      <c r="BH29" s="54" t="s">
        <v>157</v>
      </c>
      <c r="BI29" s="59"/>
      <c r="BJ29" s="42" t="s">
        <v>157</v>
      </c>
      <c r="BK29" s="42" t="s">
        <v>157</v>
      </c>
      <c r="BL29" s="42" t="s">
        <v>157</v>
      </c>
      <c r="BM29" s="54" t="s">
        <v>157</v>
      </c>
      <c r="BN29" s="59"/>
      <c r="BO29" s="42" t="s">
        <v>157</v>
      </c>
      <c r="BP29" s="42" t="s">
        <v>157</v>
      </c>
      <c r="BQ29" s="42" t="s">
        <v>157</v>
      </c>
      <c r="BR29" s="54" t="s">
        <v>157</v>
      </c>
      <c r="BS29" s="59"/>
      <c r="BT29" s="42" t="s">
        <v>157</v>
      </c>
      <c r="BU29" s="42" t="s">
        <v>157</v>
      </c>
      <c r="BV29" s="42" t="s">
        <v>157</v>
      </c>
      <c r="BW29" s="54" t="s">
        <v>157</v>
      </c>
      <c r="BX29" s="59"/>
      <c r="BY29" s="42" t="s">
        <v>157</v>
      </c>
      <c r="BZ29" s="42" t="s">
        <v>157</v>
      </c>
      <c r="CA29" s="42" t="s">
        <v>157</v>
      </c>
      <c r="CB29" s="54" t="s">
        <v>157</v>
      </c>
      <c r="CC29" s="59"/>
      <c r="CD29" s="42" t="s">
        <v>157</v>
      </c>
      <c r="CE29" s="42" t="s">
        <v>157</v>
      </c>
      <c r="CF29" s="42" t="s">
        <v>157</v>
      </c>
      <c r="CG29" s="54" t="s">
        <v>157</v>
      </c>
      <c r="CH29" s="59"/>
      <c r="CI29" s="42" t="s">
        <v>157</v>
      </c>
      <c r="CJ29" s="42" t="s">
        <v>157</v>
      </c>
      <c r="CK29" s="42" t="s">
        <v>157</v>
      </c>
      <c r="CL29" s="54" t="s">
        <v>157</v>
      </c>
      <c r="CM29" s="59"/>
      <c r="CN29" s="42" t="s">
        <v>157</v>
      </c>
      <c r="CO29" s="42" t="s">
        <v>157</v>
      </c>
      <c r="CP29" s="42" t="s">
        <v>157</v>
      </c>
      <c r="CQ29" s="54" t="s">
        <v>157</v>
      </c>
      <c r="CR29" s="59"/>
    </row>
    <row r="30" spans="1:96" s="32" customFormat="1" x14ac:dyDescent="0.25">
      <c r="A30" s="26" t="s">
        <v>24</v>
      </c>
      <c r="B30" s="23" t="s">
        <v>25</v>
      </c>
      <c r="C30" s="23">
        <v>2</v>
      </c>
      <c r="D30" s="23">
        <v>184002</v>
      </c>
      <c r="E30" s="23" t="s">
        <v>168</v>
      </c>
      <c r="F30" s="23" t="s">
        <v>12</v>
      </c>
      <c r="G30" s="23" t="s">
        <v>13</v>
      </c>
      <c r="H30" s="22" t="s">
        <v>194</v>
      </c>
      <c r="I30" s="43" t="s">
        <v>157</v>
      </c>
      <c r="J30" s="42" t="s">
        <v>157</v>
      </c>
      <c r="K30" s="42" t="s">
        <v>157</v>
      </c>
      <c r="L30" s="36">
        <v>6.93</v>
      </c>
      <c r="M30" s="36">
        <v>6.93</v>
      </c>
      <c r="N30" s="54" t="s">
        <v>157</v>
      </c>
      <c r="O30" s="59"/>
      <c r="P30" s="42" t="s">
        <v>157</v>
      </c>
      <c r="Q30" s="37">
        <v>8.33</v>
      </c>
      <c r="R30" s="37">
        <v>8.33</v>
      </c>
      <c r="S30" s="54" t="s">
        <v>157</v>
      </c>
      <c r="T30" s="55"/>
      <c r="U30" s="42" t="s">
        <v>157</v>
      </c>
      <c r="V30" s="37">
        <v>7.84</v>
      </c>
      <c r="W30" s="37">
        <v>7.84</v>
      </c>
      <c r="X30" s="54" t="s">
        <v>157</v>
      </c>
      <c r="Y30" s="55"/>
      <c r="Z30" s="42" t="s">
        <v>157</v>
      </c>
      <c r="AA30" s="37">
        <v>8.5399999999999991</v>
      </c>
      <c r="AB30" s="37">
        <v>8.5399999999999991</v>
      </c>
      <c r="AC30" s="54" t="s">
        <v>157</v>
      </c>
      <c r="AD30" s="55"/>
      <c r="AE30" s="42" t="s">
        <v>157</v>
      </c>
      <c r="AF30" s="37">
        <v>7.36</v>
      </c>
      <c r="AG30" s="37">
        <v>7.36</v>
      </c>
      <c r="AH30" s="54" t="s">
        <v>157</v>
      </c>
      <c r="AI30" s="55"/>
      <c r="AJ30" s="42" t="s">
        <v>157</v>
      </c>
      <c r="AK30" s="36">
        <v>6.62</v>
      </c>
      <c r="AL30" s="36">
        <v>6.62</v>
      </c>
      <c r="AM30" s="54" t="s">
        <v>157</v>
      </c>
      <c r="AN30" s="55"/>
      <c r="AO30" s="42" t="s">
        <v>157</v>
      </c>
      <c r="AP30" s="36">
        <v>6.98</v>
      </c>
      <c r="AQ30" s="36">
        <v>6.98</v>
      </c>
      <c r="AR30" s="54" t="s">
        <v>157</v>
      </c>
      <c r="AS30" s="55"/>
      <c r="AT30" s="42" t="s">
        <v>157</v>
      </c>
      <c r="AU30" s="36">
        <v>6.26</v>
      </c>
      <c r="AV30" s="36">
        <v>6.26</v>
      </c>
      <c r="AW30" s="54" t="s">
        <v>157</v>
      </c>
      <c r="AX30" s="55"/>
      <c r="AY30" s="42" t="s">
        <v>157</v>
      </c>
      <c r="AZ30" s="37">
        <v>7.47</v>
      </c>
      <c r="BA30" s="37">
        <v>7.47</v>
      </c>
      <c r="BB30" s="54" t="s">
        <v>157</v>
      </c>
      <c r="BC30" s="55"/>
      <c r="BD30" s="21"/>
      <c r="BE30" s="43" t="s">
        <v>157</v>
      </c>
      <c r="BF30" s="42" t="s">
        <v>157</v>
      </c>
      <c r="BG30" s="42" t="s">
        <v>157</v>
      </c>
      <c r="BH30" s="54" t="s">
        <v>157</v>
      </c>
      <c r="BI30" s="55"/>
      <c r="BJ30" s="42" t="s">
        <v>157</v>
      </c>
      <c r="BK30" s="42" t="s">
        <v>157</v>
      </c>
      <c r="BL30" s="42" t="s">
        <v>157</v>
      </c>
      <c r="BM30" s="54" t="s">
        <v>157</v>
      </c>
      <c r="BN30" s="55"/>
      <c r="BO30" s="42" t="s">
        <v>157</v>
      </c>
      <c r="BP30" s="42" t="s">
        <v>157</v>
      </c>
      <c r="BQ30" s="42" t="s">
        <v>157</v>
      </c>
      <c r="BR30" s="54" t="s">
        <v>157</v>
      </c>
      <c r="BS30" s="55"/>
      <c r="BT30" s="42" t="s">
        <v>157</v>
      </c>
      <c r="BU30" s="42" t="s">
        <v>157</v>
      </c>
      <c r="BV30" s="42" t="s">
        <v>157</v>
      </c>
      <c r="BW30" s="54" t="s">
        <v>157</v>
      </c>
      <c r="BX30" s="55"/>
      <c r="BY30" s="42" t="s">
        <v>157</v>
      </c>
      <c r="BZ30" s="42" t="s">
        <v>157</v>
      </c>
      <c r="CA30" s="42" t="s">
        <v>157</v>
      </c>
      <c r="CB30" s="54" t="s">
        <v>157</v>
      </c>
      <c r="CC30" s="55"/>
      <c r="CD30" s="42" t="s">
        <v>157</v>
      </c>
      <c r="CE30" s="42" t="s">
        <v>157</v>
      </c>
      <c r="CF30" s="42" t="s">
        <v>157</v>
      </c>
      <c r="CG30" s="54" t="s">
        <v>157</v>
      </c>
      <c r="CH30" s="55"/>
      <c r="CI30" s="42" t="s">
        <v>157</v>
      </c>
      <c r="CJ30" s="42" t="s">
        <v>157</v>
      </c>
      <c r="CK30" s="42" t="s">
        <v>157</v>
      </c>
      <c r="CL30" s="54" t="s">
        <v>157</v>
      </c>
      <c r="CM30" s="55"/>
      <c r="CN30" s="42" t="s">
        <v>157</v>
      </c>
      <c r="CO30" s="42" t="s">
        <v>157</v>
      </c>
      <c r="CP30" s="42" t="s">
        <v>157</v>
      </c>
      <c r="CQ30" s="54" t="s">
        <v>157</v>
      </c>
      <c r="CR30" s="55"/>
    </row>
    <row r="31" spans="1:96" x14ac:dyDescent="0.25">
      <c r="A31" s="26" t="s">
        <v>24</v>
      </c>
      <c r="B31" s="23">
        <v>123</v>
      </c>
      <c r="C31" s="23">
        <v>2</v>
      </c>
      <c r="D31" s="23">
        <v>718007</v>
      </c>
      <c r="E31" s="23" t="s">
        <v>31</v>
      </c>
      <c r="F31" s="23" t="s">
        <v>12</v>
      </c>
      <c r="G31" s="23" t="s">
        <v>13</v>
      </c>
      <c r="H31" s="22" t="s">
        <v>192</v>
      </c>
      <c r="I31" s="34">
        <v>7.36</v>
      </c>
      <c r="J31" s="37">
        <v>7.63</v>
      </c>
      <c r="K31" s="37">
        <v>7.63</v>
      </c>
      <c r="L31" s="37">
        <v>7.75</v>
      </c>
      <c r="M31" s="37">
        <v>7.69</v>
      </c>
      <c r="N31" s="54">
        <v>0.12</v>
      </c>
      <c r="O31" s="59"/>
      <c r="P31" s="37">
        <v>8.43</v>
      </c>
      <c r="Q31" s="37">
        <v>8.48</v>
      </c>
      <c r="R31" s="37">
        <v>8.4600000000000009</v>
      </c>
      <c r="S31" s="54">
        <v>0.05</v>
      </c>
      <c r="T31" s="59"/>
      <c r="U31" s="37">
        <v>8.2100000000000009</v>
      </c>
      <c r="V31" s="95">
        <v>8.3000000000000007</v>
      </c>
      <c r="W31" s="37">
        <v>8.25</v>
      </c>
      <c r="X31" s="54">
        <v>0.09</v>
      </c>
      <c r="Y31" s="59"/>
      <c r="Z31" s="37">
        <v>8.4499999999999993</v>
      </c>
      <c r="AA31" s="37">
        <v>8.5399999999999991</v>
      </c>
      <c r="AB31" s="37">
        <v>8.49</v>
      </c>
      <c r="AC31" s="54">
        <v>0.09</v>
      </c>
      <c r="AD31" s="59"/>
      <c r="AE31" s="37">
        <v>7.84</v>
      </c>
      <c r="AF31" s="37">
        <v>7.89</v>
      </c>
      <c r="AG31" s="37">
        <v>7.86</v>
      </c>
      <c r="AH31" s="54">
        <v>0.05</v>
      </c>
      <c r="AI31" s="59"/>
      <c r="AJ31" s="37">
        <v>7.76</v>
      </c>
      <c r="AK31" s="37">
        <v>7.88</v>
      </c>
      <c r="AL31" s="37">
        <v>7.82</v>
      </c>
      <c r="AM31" s="54">
        <v>0.12</v>
      </c>
      <c r="AN31" s="59"/>
      <c r="AO31" s="37">
        <v>7.97</v>
      </c>
      <c r="AP31" s="95">
        <v>8.18</v>
      </c>
      <c r="AQ31" s="37">
        <v>8.07</v>
      </c>
      <c r="AR31" s="54">
        <v>0.21</v>
      </c>
      <c r="AS31" s="59"/>
      <c r="AT31" s="37">
        <v>7.55</v>
      </c>
      <c r="AU31" s="37">
        <v>7.58</v>
      </c>
      <c r="AV31" s="37">
        <v>7.56</v>
      </c>
      <c r="AW31" s="54">
        <v>0.03</v>
      </c>
      <c r="AX31" s="59"/>
      <c r="AY31" s="37">
        <v>7.63</v>
      </c>
      <c r="AZ31" s="37">
        <v>7.28</v>
      </c>
      <c r="BA31" s="37">
        <v>7.47</v>
      </c>
      <c r="BB31" s="54">
        <v>-0.35</v>
      </c>
      <c r="BC31" s="59"/>
      <c r="BD31" s="21"/>
      <c r="BE31" s="43" t="s">
        <v>157</v>
      </c>
      <c r="BF31" s="42" t="s">
        <v>157</v>
      </c>
      <c r="BG31" s="42" t="s">
        <v>157</v>
      </c>
      <c r="BH31" s="54" t="s">
        <v>157</v>
      </c>
      <c r="BI31" s="55"/>
      <c r="BJ31" s="42" t="s">
        <v>157</v>
      </c>
      <c r="BK31" s="42" t="s">
        <v>157</v>
      </c>
      <c r="BL31" s="42" t="s">
        <v>157</v>
      </c>
      <c r="BM31" s="54" t="s">
        <v>157</v>
      </c>
      <c r="BN31" s="55"/>
      <c r="BO31" s="42" t="s">
        <v>157</v>
      </c>
      <c r="BP31" s="42" t="s">
        <v>157</v>
      </c>
      <c r="BQ31" s="42" t="s">
        <v>157</v>
      </c>
      <c r="BR31" s="54" t="s">
        <v>157</v>
      </c>
      <c r="BS31" s="55"/>
      <c r="BT31" s="42" t="s">
        <v>157</v>
      </c>
      <c r="BU31" s="42" t="s">
        <v>157</v>
      </c>
      <c r="BV31" s="42" t="s">
        <v>157</v>
      </c>
      <c r="BW31" s="54" t="s">
        <v>157</v>
      </c>
      <c r="BX31" s="55"/>
      <c r="BY31" s="42" t="s">
        <v>157</v>
      </c>
      <c r="BZ31" s="42" t="s">
        <v>157</v>
      </c>
      <c r="CA31" s="42" t="s">
        <v>157</v>
      </c>
      <c r="CB31" s="54" t="s">
        <v>157</v>
      </c>
      <c r="CC31" s="55"/>
      <c r="CD31" s="42" t="s">
        <v>157</v>
      </c>
      <c r="CE31" s="42" t="s">
        <v>157</v>
      </c>
      <c r="CF31" s="42" t="s">
        <v>157</v>
      </c>
      <c r="CG31" s="54" t="s">
        <v>157</v>
      </c>
      <c r="CH31" s="55"/>
      <c r="CI31" s="42" t="s">
        <v>157</v>
      </c>
      <c r="CJ31" s="42" t="s">
        <v>157</v>
      </c>
      <c r="CK31" s="42" t="s">
        <v>157</v>
      </c>
      <c r="CL31" s="54" t="s">
        <v>157</v>
      </c>
      <c r="CM31" s="55"/>
      <c r="CN31" s="42" t="s">
        <v>157</v>
      </c>
      <c r="CO31" s="42" t="s">
        <v>157</v>
      </c>
      <c r="CP31" s="42" t="s">
        <v>157</v>
      </c>
      <c r="CQ31" s="54" t="s">
        <v>157</v>
      </c>
      <c r="CR31" s="55"/>
    </row>
    <row r="32" spans="1:96" x14ac:dyDescent="0.25">
      <c r="A32" s="26" t="s">
        <v>24</v>
      </c>
      <c r="B32" s="23">
        <v>123</v>
      </c>
      <c r="C32" s="23">
        <v>2</v>
      </c>
      <c r="D32" s="23">
        <v>743005</v>
      </c>
      <c r="E32" s="23" t="s">
        <v>32</v>
      </c>
      <c r="F32" s="23" t="s">
        <v>12</v>
      </c>
      <c r="G32" s="23" t="s">
        <v>13</v>
      </c>
      <c r="H32" s="22" t="s">
        <v>193</v>
      </c>
      <c r="I32" s="34">
        <v>8.02</v>
      </c>
      <c r="J32" s="37">
        <v>7.86</v>
      </c>
      <c r="K32" s="37">
        <v>7.64</v>
      </c>
      <c r="L32" s="37">
        <v>7.78</v>
      </c>
      <c r="M32" s="37">
        <v>7.71</v>
      </c>
      <c r="N32" s="54">
        <v>0.14000000000000001</v>
      </c>
      <c r="O32" s="59"/>
      <c r="P32" s="37">
        <v>8.4499999999999993</v>
      </c>
      <c r="Q32" s="37">
        <v>8.57</v>
      </c>
      <c r="R32" s="37">
        <v>8.51</v>
      </c>
      <c r="S32" s="54">
        <v>0.12</v>
      </c>
      <c r="T32" s="59"/>
      <c r="U32" s="37">
        <v>8.17</v>
      </c>
      <c r="V32" s="95">
        <v>8.27</v>
      </c>
      <c r="W32" s="37">
        <v>8.2200000000000006</v>
      </c>
      <c r="X32" s="54">
        <v>0.1</v>
      </c>
      <c r="Y32" s="59"/>
      <c r="Z32" s="37">
        <v>8.56</v>
      </c>
      <c r="AA32" s="37">
        <v>8.7799999999999994</v>
      </c>
      <c r="AB32" s="37">
        <v>8.67</v>
      </c>
      <c r="AC32" s="54">
        <v>0.22</v>
      </c>
      <c r="AD32" s="59" t="s">
        <v>152</v>
      </c>
      <c r="AE32" s="37">
        <v>7.78</v>
      </c>
      <c r="AF32" s="37">
        <v>8.06</v>
      </c>
      <c r="AG32" s="37">
        <v>7.92</v>
      </c>
      <c r="AH32" s="54">
        <v>0.28000000000000003</v>
      </c>
      <c r="AI32" s="59" t="s">
        <v>152</v>
      </c>
      <c r="AJ32" s="37">
        <v>7.62</v>
      </c>
      <c r="AK32" s="37">
        <v>7.73</v>
      </c>
      <c r="AL32" s="37">
        <v>7.67</v>
      </c>
      <c r="AM32" s="54">
        <v>0.11</v>
      </c>
      <c r="AN32" s="59"/>
      <c r="AO32" s="37">
        <v>7.93</v>
      </c>
      <c r="AP32" s="37">
        <v>7.94</v>
      </c>
      <c r="AQ32" s="37">
        <v>7.94</v>
      </c>
      <c r="AR32" s="54">
        <v>0.01</v>
      </c>
      <c r="AS32" s="59"/>
      <c r="AT32" s="37">
        <v>7.3</v>
      </c>
      <c r="AU32" s="37">
        <v>7.51</v>
      </c>
      <c r="AV32" s="37">
        <v>7.41</v>
      </c>
      <c r="AW32" s="54">
        <v>0.21</v>
      </c>
      <c r="AX32" s="59"/>
      <c r="AY32" s="37">
        <v>7.81</v>
      </c>
      <c r="AZ32" s="37">
        <v>8.11</v>
      </c>
      <c r="BA32" s="37">
        <v>7.95</v>
      </c>
      <c r="BB32" s="54">
        <v>0.3</v>
      </c>
      <c r="BC32" s="59"/>
      <c r="BD32" s="21"/>
      <c r="BE32" s="43" t="s">
        <v>157</v>
      </c>
      <c r="BF32" s="42" t="s">
        <v>157</v>
      </c>
      <c r="BG32" s="42" t="s">
        <v>157</v>
      </c>
      <c r="BH32" s="54" t="s">
        <v>157</v>
      </c>
      <c r="BI32" s="55"/>
      <c r="BJ32" s="42" t="s">
        <v>157</v>
      </c>
      <c r="BK32" s="42" t="s">
        <v>157</v>
      </c>
      <c r="BL32" s="42" t="s">
        <v>157</v>
      </c>
      <c r="BM32" s="54" t="s">
        <v>157</v>
      </c>
      <c r="BN32" s="55"/>
      <c r="BO32" s="42" t="s">
        <v>157</v>
      </c>
      <c r="BP32" s="42" t="s">
        <v>157</v>
      </c>
      <c r="BQ32" s="42" t="s">
        <v>157</v>
      </c>
      <c r="BR32" s="54" t="s">
        <v>157</v>
      </c>
      <c r="BS32" s="55"/>
      <c r="BT32" s="42" t="s">
        <v>157</v>
      </c>
      <c r="BU32" s="42" t="s">
        <v>157</v>
      </c>
      <c r="BV32" s="42" t="s">
        <v>157</v>
      </c>
      <c r="BW32" s="54" t="s">
        <v>157</v>
      </c>
      <c r="BX32" s="55"/>
      <c r="BY32" s="42" t="s">
        <v>157</v>
      </c>
      <c r="BZ32" s="42" t="s">
        <v>157</v>
      </c>
      <c r="CA32" s="42" t="s">
        <v>157</v>
      </c>
      <c r="CB32" s="54" t="s">
        <v>157</v>
      </c>
      <c r="CC32" s="55"/>
      <c r="CD32" s="42" t="s">
        <v>157</v>
      </c>
      <c r="CE32" s="42" t="s">
        <v>157</v>
      </c>
      <c r="CF32" s="42" t="s">
        <v>157</v>
      </c>
      <c r="CG32" s="54" t="s">
        <v>157</v>
      </c>
      <c r="CH32" s="55"/>
      <c r="CI32" s="42" t="s">
        <v>157</v>
      </c>
      <c r="CJ32" s="42" t="s">
        <v>157</v>
      </c>
      <c r="CK32" s="42" t="s">
        <v>157</v>
      </c>
      <c r="CL32" s="54" t="s">
        <v>157</v>
      </c>
      <c r="CM32" s="55"/>
      <c r="CN32" s="42" t="s">
        <v>157</v>
      </c>
      <c r="CO32" s="42" t="s">
        <v>157</v>
      </c>
      <c r="CP32" s="42" t="s">
        <v>157</v>
      </c>
      <c r="CQ32" s="54" t="s">
        <v>157</v>
      </c>
      <c r="CR32" s="55"/>
    </row>
    <row r="33" spans="1:96" x14ac:dyDescent="0.25">
      <c r="A33" s="26" t="s">
        <v>24</v>
      </c>
      <c r="B33" s="23">
        <v>123</v>
      </c>
      <c r="C33" s="23">
        <v>2</v>
      </c>
      <c r="D33" s="23">
        <v>741793</v>
      </c>
      <c r="E33" s="23" t="s">
        <v>33</v>
      </c>
      <c r="F33" s="23" t="s">
        <v>12</v>
      </c>
      <c r="G33" s="23" t="s">
        <v>13</v>
      </c>
      <c r="H33" s="22"/>
      <c r="I33" s="34">
        <v>7.79</v>
      </c>
      <c r="J33" s="37">
        <v>7.87</v>
      </c>
      <c r="K33" s="37">
        <v>7.89</v>
      </c>
      <c r="L33" s="42" t="s">
        <v>157</v>
      </c>
      <c r="M33" s="37">
        <v>7.89</v>
      </c>
      <c r="N33" s="54" t="s">
        <v>157</v>
      </c>
      <c r="O33" s="59"/>
      <c r="P33" s="37">
        <v>8.35</v>
      </c>
      <c r="Q33" s="42" t="s">
        <v>157</v>
      </c>
      <c r="R33" s="37">
        <v>8.35</v>
      </c>
      <c r="S33" s="54" t="s">
        <v>157</v>
      </c>
      <c r="T33" s="55"/>
      <c r="U33" s="37">
        <v>8.2200000000000006</v>
      </c>
      <c r="V33" s="42" t="s">
        <v>157</v>
      </c>
      <c r="W33" s="37">
        <v>8.2200000000000006</v>
      </c>
      <c r="X33" s="54" t="s">
        <v>157</v>
      </c>
      <c r="Y33" s="55"/>
      <c r="Z33" s="37">
        <v>8.48</v>
      </c>
      <c r="AA33" s="42" t="s">
        <v>157</v>
      </c>
      <c r="AB33" s="37">
        <v>8.48</v>
      </c>
      <c r="AC33" s="54" t="s">
        <v>157</v>
      </c>
      <c r="AD33" s="55"/>
      <c r="AE33" s="37">
        <v>7.94</v>
      </c>
      <c r="AF33" s="42" t="s">
        <v>157</v>
      </c>
      <c r="AG33" s="37">
        <v>7.94</v>
      </c>
      <c r="AH33" s="54" t="s">
        <v>157</v>
      </c>
      <c r="AI33" s="55"/>
      <c r="AJ33" s="37">
        <v>8.27</v>
      </c>
      <c r="AK33" s="42" t="s">
        <v>157</v>
      </c>
      <c r="AL33" s="37">
        <v>8.27</v>
      </c>
      <c r="AM33" s="54" t="s">
        <v>157</v>
      </c>
      <c r="AN33" s="55"/>
      <c r="AO33" s="37">
        <v>8.2899999999999991</v>
      </c>
      <c r="AP33" s="42" t="s">
        <v>157</v>
      </c>
      <c r="AQ33" s="37">
        <v>8.2899999999999991</v>
      </c>
      <c r="AR33" s="54" t="s">
        <v>157</v>
      </c>
      <c r="AS33" s="55"/>
      <c r="AT33" s="37">
        <v>8.25</v>
      </c>
      <c r="AU33" s="42" t="s">
        <v>157</v>
      </c>
      <c r="AV33" s="37">
        <v>8.25</v>
      </c>
      <c r="AW33" s="54" t="s">
        <v>157</v>
      </c>
      <c r="AX33" s="55"/>
      <c r="AY33" s="37">
        <v>7.93</v>
      </c>
      <c r="AZ33" s="42" t="s">
        <v>157</v>
      </c>
      <c r="BA33" s="37">
        <v>7.93</v>
      </c>
      <c r="BB33" s="54" t="s">
        <v>157</v>
      </c>
      <c r="BC33" s="55"/>
      <c r="BD33" s="21"/>
      <c r="BE33" s="43" t="s">
        <v>157</v>
      </c>
      <c r="BF33" s="42" t="s">
        <v>157</v>
      </c>
      <c r="BG33" s="42" t="s">
        <v>157</v>
      </c>
      <c r="BH33" s="54" t="s">
        <v>157</v>
      </c>
      <c r="BI33" s="55"/>
      <c r="BJ33" s="42" t="s">
        <v>157</v>
      </c>
      <c r="BK33" s="42" t="s">
        <v>157</v>
      </c>
      <c r="BL33" s="42" t="s">
        <v>157</v>
      </c>
      <c r="BM33" s="54" t="s">
        <v>157</v>
      </c>
      <c r="BN33" s="55"/>
      <c r="BO33" s="42" t="s">
        <v>157</v>
      </c>
      <c r="BP33" s="42" t="s">
        <v>157</v>
      </c>
      <c r="BQ33" s="42" t="s">
        <v>157</v>
      </c>
      <c r="BR33" s="54" t="s">
        <v>157</v>
      </c>
      <c r="BS33" s="55"/>
      <c r="BT33" s="42" t="s">
        <v>157</v>
      </c>
      <c r="BU33" s="42" t="s">
        <v>157</v>
      </c>
      <c r="BV33" s="42" t="s">
        <v>157</v>
      </c>
      <c r="BW33" s="54" t="s">
        <v>157</v>
      </c>
      <c r="BX33" s="55"/>
      <c r="BY33" s="42" t="s">
        <v>157</v>
      </c>
      <c r="BZ33" s="42" t="s">
        <v>157</v>
      </c>
      <c r="CA33" s="42" t="s">
        <v>157</v>
      </c>
      <c r="CB33" s="54" t="s">
        <v>157</v>
      </c>
      <c r="CC33" s="55"/>
      <c r="CD33" s="42" t="s">
        <v>157</v>
      </c>
      <c r="CE33" s="42" t="s">
        <v>157</v>
      </c>
      <c r="CF33" s="42" t="s">
        <v>157</v>
      </c>
      <c r="CG33" s="54" t="s">
        <v>157</v>
      </c>
      <c r="CH33" s="55"/>
      <c r="CI33" s="42" t="s">
        <v>157</v>
      </c>
      <c r="CJ33" s="42" t="s">
        <v>157</v>
      </c>
      <c r="CK33" s="42" t="s">
        <v>157</v>
      </c>
      <c r="CL33" s="54" t="s">
        <v>157</v>
      </c>
      <c r="CM33" s="55"/>
      <c r="CN33" s="42" t="s">
        <v>157</v>
      </c>
      <c r="CO33" s="42" t="s">
        <v>157</v>
      </c>
      <c r="CP33" s="42" t="s">
        <v>157</v>
      </c>
      <c r="CQ33" s="54" t="s">
        <v>157</v>
      </c>
      <c r="CR33" s="55"/>
    </row>
    <row r="34" spans="1:96" s="32" customFormat="1" x14ac:dyDescent="0.25">
      <c r="A34" s="26" t="s">
        <v>24</v>
      </c>
      <c r="B34" s="23" t="s">
        <v>25</v>
      </c>
      <c r="C34" s="23">
        <v>2</v>
      </c>
      <c r="D34" s="23">
        <v>723429</v>
      </c>
      <c r="E34" s="23" t="s">
        <v>169</v>
      </c>
      <c r="F34" s="23" t="s">
        <v>12</v>
      </c>
      <c r="G34" s="23" t="s">
        <v>13</v>
      </c>
      <c r="H34" s="22" t="s">
        <v>194</v>
      </c>
      <c r="I34" s="43" t="s">
        <v>157</v>
      </c>
      <c r="J34" s="42" t="s">
        <v>157</v>
      </c>
      <c r="K34" s="42" t="s">
        <v>157</v>
      </c>
      <c r="L34" s="37">
        <v>7.32</v>
      </c>
      <c r="M34" s="37">
        <v>7.32</v>
      </c>
      <c r="N34" s="54" t="s">
        <v>157</v>
      </c>
      <c r="O34" s="59"/>
      <c r="P34" s="42" t="s">
        <v>157</v>
      </c>
      <c r="Q34" s="37">
        <v>8.35</v>
      </c>
      <c r="R34" s="37">
        <v>8.35</v>
      </c>
      <c r="S34" s="54" t="s">
        <v>157</v>
      </c>
      <c r="T34" s="55"/>
      <c r="U34" s="42" t="s">
        <v>157</v>
      </c>
      <c r="V34" s="95">
        <v>8.06</v>
      </c>
      <c r="W34" s="37">
        <v>8.06</v>
      </c>
      <c r="X34" s="54" t="s">
        <v>157</v>
      </c>
      <c r="Y34" s="55"/>
      <c r="Z34" s="42" t="s">
        <v>157</v>
      </c>
      <c r="AA34" s="37">
        <v>8.1300000000000008</v>
      </c>
      <c r="AB34" s="37">
        <v>8.1300000000000008</v>
      </c>
      <c r="AC34" s="54" t="s">
        <v>157</v>
      </c>
      <c r="AD34" s="55"/>
      <c r="AE34" s="42" t="s">
        <v>157</v>
      </c>
      <c r="AF34" s="37">
        <v>7.78</v>
      </c>
      <c r="AG34" s="37">
        <v>7.78</v>
      </c>
      <c r="AH34" s="54" t="s">
        <v>157</v>
      </c>
      <c r="AI34" s="55"/>
      <c r="AJ34" s="42" t="s">
        <v>157</v>
      </c>
      <c r="AK34" s="37">
        <v>7.29</v>
      </c>
      <c r="AL34" s="37">
        <v>7.29</v>
      </c>
      <c r="AM34" s="54" t="s">
        <v>157</v>
      </c>
      <c r="AN34" s="55"/>
      <c r="AO34" s="42" t="s">
        <v>157</v>
      </c>
      <c r="AP34" s="37">
        <v>7.53</v>
      </c>
      <c r="AQ34" s="37">
        <v>7.53</v>
      </c>
      <c r="AR34" s="54" t="s">
        <v>157</v>
      </c>
      <c r="AS34" s="55"/>
      <c r="AT34" s="42" t="s">
        <v>157</v>
      </c>
      <c r="AU34" s="37">
        <v>7.06</v>
      </c>
      <c r="AV34" s="37">
        <v>7.06</v>
      </c>
      <c r="AW34" s="54" t="s">
        <v>157</v>
      </c>
      <c r="AX34" s="55"/>
      <c r="AY34" s="42" t="s">
        <v>157</v>
      </c>
      <c r="AZ34" s="36">
        <v>6.89</v>
      </c>
      <c r="BA34" s="36">
        <v>6.89</v>
      </c>
      <c r="BB34" s="54" t="s">
        <v>157</v>
      </c>
      <c r="BC34" s="55"/>
      <c r="BD34" s="21"/>
      <c r="BE34" s="43" t="s">
        <v>157</v>
      </c>
      <c r="BF34" s="42" t="s">
        <v>157</v>
      </c>
      <c r="BG34" s="42" t="s">
        <v>157</v>
      </c>
      <c r="BH34" s="54" t="s">
        <v>157</v>
      </c>
      <c r="BI34" s="55"/>
      <c r="BJ34" s="42" t="s">
        <v>157</v>
      </c>
      <c r="BK34" s="42" t="s">
        <v>157</v>
      </c>
      <c r="BL34" s="42" t="s">
        <v>157</v>
      </c>
      <c r="BM34" s="54" t="s">
        <v>157</v>
      </c>
      <c r="BN34" s="55"/>
      <c r="BO34" s="42" t="s">
        <v>157</v>
      </c>
      <c r="BP34" s="42" t="s">
        <v>157</v>
      </c>
      <c r="BQ34" s="42" t="s">
        <v>157</v>
      </c>
      <c r="BR34" s="54" t="s">
        <v>157</v>
      </c>
      <c r="BS34" s="55"/>
      <c r="BT34" s="42" t="s">
        <v>157</v>
      </c>
      <c r="BU34" s="42" t="s">
        <v>157</v>
      </c>
      <c r="BV34" s="42" t="s">
        <v>157</v>
      </c>
      <c r="BW34" s="54" t="s">
        <v>157</v>
      </c>
      <c r="BX34" s="55"/>
      <c r="BY34" s="42" t="s">
        <v>157</v>
      </c>
      <c r="BZ34" s="42" t="s">
        <v>157</v>
      </c>
      <c r="CA34" s="42" t="s">
        <v>157</v>
      </c>
      <c r="CB34" s="54" t="s">
        <v>157</v>
      </c>
      <c r="CC34" s="55"/>
      <c r="CD34" s="42" t="s">
        <v>157</v>
      </c>
      <c r="CE34" s="42" t="s">
        <v>157</v>
      </c>
      <c r="CF34" s="42" t="s">
        <v>157</v>
      </c>
      <c r="CG34" s="54" t="s">
        <v>157</v>
      </c>
      <c r="CH34" s="55"/>
      <c r="CI34" s="42" t="s">
        <v>157</v>
      </c>
      <c r="CJ34" s="42" t="s">
        <v>157</v>
      </c>
      <c r="CK34" s="42" t="s">
        <v>157</v>
      </c>
      <c r="CL34" s="54" t="s">
        <v>157</v>
      </c>
      <c r="CM34" s="55"/>
      <c r="CN34" s="42" t="s">
        <v>157</v>
      </c>
      <c r="CO34" s="42" t="s">
        <v>157</v>
      </c>
      <c r="CP34" s="42" t="s">
        <v>157</v>
      </c>
      <c r="CQ34" s="54" t="s">
        <v>157</v>
      </c>
      <c r="CR34" s="55"/>
    </row>
    <row r="35" spans="1:96" s="32" customFormat="1" x14ac:dyDescent="0.25">
      <c r="A35" s="26" t="s">
        <v>24</v>
      </c>
      <c r="B35" s="23" t="s">
        <v>25</v>
      </c>
      <c r="C35" s="23">
        <v>2</v>
      </c>
      <c r="D35" s="23">
        <v>725002</v>
      </c>
      <c r="E35" s="23" t="s">
        <v>170</v>
      </c>
      <c r="F35" s="23" t="s">
        <v>12</v>
      </c>
      <c r="G35" s="23" t="s">
        <v>13</v>
      </c>
      <c r="H35" s="22" t="s">
        <v>192</v>
      </c>
      <c r="I35" s="43" t="s">
        <v>157</v>
      </c>
      <c r="J35" s="42" t="s">
        <v>157</v>
      </c>
      <c r="K35" s="42" t="s">
        <v>157</v>
      </c>
      <c r="L35" s="37">
        <v>7.52</v>
      </c>
      <c r="M35" s="37">
        <v>7.52</v>
      </c>
      <c r="N35" s="54" t="s">
        <v>157</v>
      </c>
      <c r="O35" s="59"/>
      <c r="P35" s="42" t="s">
        <v>157</v>
      </c>
      <c r="Q35" s="37">
        <v>8.6199999999999992</v>
      </c>
      <c r="R35" s="37">
        <v>8.6199999999999992</v>
      </c>
      <c r="S35" s="54" t="s">
        <v>157</v>
      </c>
      <c r="T35" s="55"/>
      <c r="U35" s="42" t="s">
        <v>157</v>
      </c>
      <c r="V35" s="95">
        <v>8.36</v>
      </c>
      <c r="W35" s="37">
        <v>8.36</v>
      </c>
      <c r="X35" s="54" t="s">
        <v>157</v>
      </c>
      <c r="Y35" s="55"/>
      <c r="Z35" s="42" t="s">
        <v>157</v>
      </c>
      <c r="AA35" s="37">
        <v>8.02</v>
      </c>
      <c r="AB35" s="37">
        <v>8.02</v>
      </c>
      <c r="AC35" s="54" t="s">
        <v>157</v>
      </c>
      <c r="AD35" s="55"/>
      <c r="AE35" s="42" t="s">
        <v>157</v>
      </c>
      <c r="AF35" s="37">
        <v>7.98</v>
      </c>
      <c r="AG35" s="37">
        <v>7.98</v>
      </c>
      <c r="AH35" s="54" t="s">
        <v>157</v>
      </c>
      <c r="AI35" s="55"/>
      <c r="AJ35" s="42" t="s">
        <v>157</v>
      </c>
      <c r="AK35" s="37">
        <v>7.88</v>
      </c>
      <c r="AL35" s="37">
        <v>7.88</v>
      </c>
      <c r="AM35" s="54" t="s">
        <v>157</v>
      </c>
      <c r="AN35" s="55"/>
      <c r="AO35" s="42" t="s">
        <v>157</v>
      </c>
      <c r="AP35" s="95">
        <v>8.1</v>
      </c>
      <c r="AQ35" s="37">
        <v>8.1</v>
      </c>
      <c r="AR35" s="54" t="s">
        <v>157</v>
      </c>
      <c r="AS35" s="55"/>
      <c r="AT35" s="42" t="s">
        <v>157</v>
      </c>
      <c r="AU35" s="37">
        <v>7.67</v>
      </c>
      <c r="AV35" s="37">
        <v>7.67</v>
      </c>
      <c r="AW35" s="54" t="s">
        <v>157</v>
      </c>
      <c r="AX35" s="55"/>
      <c r="AY35" s="42" t="s">
        <v>157</v>
      </c>
      <c r="AZ35" s="37">
        <v>8.06</v>
      </c>
      <c r="BA35" s="37">
        <v>8.06</v>
      </c>
      <c r="BB35" s="54" t="s">
        <v>157</v>
      </c>
      <c r="BC35" s="55"/>
      <c r="BD35" s="21"/>
      <c r="BE35" s="43" t="s">
        <v>157</v>
      </c>
      <c r="BF35" s="42" t="s">
        <v>157</v>
      </c>
      <c r="BG35" s="42" t="s">
        <v>157</v>
      </c>
      <c r="BH35" s="54" t="s">
        <v>157</v>
      </c>
      <c r="BI35" s="55"/>
      <c r="BJ35" s="42" t="s">
        <v>157</v>
      </c>
      <c r="BK35" s="42" t="s">
        <v>157</v>
      </c>
      <c r="BL35" s="42" t="s">
        <v>157</v>
      </c>
      <c r="BM35" s="54" t="s">
        <v>157</v>
      </c>
      <c r="BN35" s="55"/>
      <c r="BO35" s="42" t="s">
        <v>157</v>
      </c>
      <c r="BP35" s="42" t="s">
        <v>157</v>
      </c>
      <c r="BQ35" s="42" t="s">
        <v>157</v>
      </c>
      <c r="BR35" s="54" t="s">
        <v>157</v>
      </c>
      <c r="BS35" s="55"/>
      <c r="BT35" s="42" t="s">
        <v>157</v>
      </c>
      <c r="BU35" s="42" t="s">
        <v>157</v>
      </c>
      <c r="BV35" s="42" t="s">
        <v>157</v>
      </c>
      <c r="BW35" s="54" t="s">
        <v>157</v>
      </c>
      <c r="BX35" s="55"/>
      <c r="BY35" s="42" t="s">
        <v>157</v>
      </c>
      <c r="BZ35" s="42" t="s">
        <v>157</v>
      </c>
      <c r="CA35" s="42" t="s">
        <v>157</v>
      </c>
      <c r="CB35" s="54" t="s">
        <v>157</v>
      </c>
      <c r="CC35" s="55"/>
      <c r="CD35" s="42" t="s">
        <v>157</v>
      </c>
      <c r="CE35" s="42" t="s">
        <v>157</v>
      </c>
      <c r="CF35" s="42" t="s">
        <v>157</v>
      </c>
      <c r="CG35" s="54" t="s">
        <v>157</v>
      </c>
      <c r="CH35" s="55"/>
      <c r="CI35" s="42" t="s">
        <v>157</v>
      </c>
      <c r="CJ35" s="42" t="s">
        <v>157</v>
      </c>
      <c r="CK35" s="42" t="s">
        <v>157</v>
      </c>
      <c r="CL35" s="54" t="s">
        <v>157</v>
      </c>
      <c r="CM35" s="55"/>
      <c r="CN35" s="42" t="s">
        <v>157</v>
      </c>
      <c r="CO35" s="42" t="s">
        <v>157</v>
      </c>
      <c r="CP35" s="42" t="s">
        <v>157</v>
      </c>
      <c r="CQ35" s="54" t="s">
        <v>157</v>
      </c>
      <c r="CR35" s="55"/>
    </row>
    <row r="36" spans="1:96" x14ac:dyDescent="0.25">
      <c r="A36" s="26" t="s">
        <v>24</v>
      </c>
      <c r="B36" s="23">
        <v>123</v>
      </c>
      <c r="C36" s="23">
        <v>2</v>
      </c>
      <c r="D36" s="23">
        <v>741009</v>
      </c>
      <c r="E36" s="23" t="s">
        <v>34</v>
      </c>
      <c r="F36" s="23" t="s">
        <v>12</v>
      </c>
      <c r="G36" s="23" t="s">
        <v>13</v>
      </c>
      <c r="H36" s="22" t="s">
        <v>192</v>
      </c>
      <c r="I36" s="33">
        <v>6.46</v>
      </c>
      <c r="J36" s="36">
        <v>6.86</v>
      </c>
      <c r="K36" s="36">
        <v>6.83</v>
      </c>
      <c r="L36" s="36">
        <v>6.94</v>
      </c>
      <c r="M36" s="36">
        <v>6.88</v>
      </c>
      <c r="N36" s="54">
        <v>0.11</v>
      </c>
      <c r="O36" s="59"/>
      <c r="P36" s="37">
        <v>8.4</v>
      </c>
      <c r="Q36" s="37">
        <v>8.5299999999999994</v>
      </c>
      <c r="R36" s="37">
        <v>8.4600000000000009</v>
      </c>
      <c r="S36" s="54">
        <v>0.13</v>
      </c>
      <c r="T36" s="59"/>
      <c r="U36" s="37">
        <v>8.23</v>
      </c>
      <c r="V36" s="95">
        <v>8.4600000000000009</v>
      </c>
      <c r="W36" s="37">
        <v>8.34</v>
      </c>
      <c r="X36" s="54">
        <v>0.23</v>
      </c>
      <c r="Y36" s="59"/>
      <c r="Z36" s="37">
        <v>8.11</v>
      </c>
      <c r="AA36" s="37">
        <v>8.32</v>
      </c>
      <c r="AB36" s="37">
        <v>8.2100000000000009</v>
      </c>
      <c r="AC36" s="54">
        <v>0.21</v>
      </c>
      <c r="AD36" s="59"/>
      <c r="AE36" s="37">
        <v>7.5</v>
      </c>
      <c r="AF36" s="37">
        <v>7.65</v>
      </c>
      <c r="AG36" s="37">
        <v>7.57</v>
      </c>
      <c r="AH36" s="54">
        <v>0.15</v>
      </c>
      <c r="AI36" s="59"/>
      <c r="AJ36" s="36">
        <v>6.89</v>
      </c>
      <c r="AK36" s="37">
        <v>7.43</v>
      </c>
      <c r="AL36" s="37">
        <v>7.16</v>
      </c>
      <c r="AM36" s="54">
        <v>0.54</v>
      </c>
      <c r="AN36" s="59" t="s">
        <v>152</v>
      </c>
      <c r="AO36" s="37">
        <v>7.24</v>
      </c>
      <c r="AP36" s="37">
        <v>7.71</v>
      </c>
      <c r="AQ36" s="37">
        <v>7.47</v>
      </c>
      <c r="AR36" s="54">
        <v>0.47</v>
      </c>
      <c r="AS36" s="59" t="s">
        <v>152</v>
      </c>
      <c r="AT36" s="36">
        <v>6.55</v>
      </c>
      <c r="AU36" s="37">
        <v>7.15</v>
      </c>
      <c r="AV36" s="36">
        <v>6.85</v>
      </c>
      <c r="AW36" s="54">
        <v>0.6</v>
      </c>
      <c r="AX36" s="59" t="s">
        <v>152</v>
      </c>
      <c r="AY36" s="37">
        <v>7.3</v>
      </c>
      <c r="AZ36" s="37">
        <v>7.68</v>
      </c>
      <c r="BA36" s="37">
        <v>7.49</v>
      </c>
      <c r="BB36" s="54">
        <v>0.38</v>
      </c>
      <c r="BC36" s="59"/>
      <c r="BD36" s="21"/>
      <c r="BE36" s="43" t="s">
        <v>157</v>
      </c>
      <c r="BF36" s="42" t="s">
        <v>157</v>
      </c>
      <c r="BG36" s="42" t="s">
        <v>157</v>
      </c>
      <c r="BH36" s="54" t="s">
        <v>157</v>
      </c>
      <c r="BI36" s="55"/>
      <c r="BJ36" s="42" t="s">
        <v>157</v>
      </c>
      <c r="BK36" s="42" t="s">
        <v>157</v>
      </c>
      <c r="BL36" s="42" t="s">
        <v>157</v>
      </c>
      <c r="BM36" s="54" t="s">
        <v>157</v>
      </c>
      <c r="BN36" s="55"/>
      <c r="BO36" s="42" t="s">
        <v>157</v>
      </c>
      <c r="BP36" s="42" t="s">
        <v>157</v>
      </c>
      <c r="BQ36" s="42" t="s">
        <v>157</v>
      </c>
      <c r="BR36" s="54" t="s">
        <v>157</v>
      </c>
      <c r="BS36" s="55"/>
      <c r="BT36" s="42" t="s">
        <v>157</v>
      </c>
      <c r="BU36" s="42" t="s">
        <v>157</v>
      </c>
      <c r="BV36" s="42" t="s">
        <v>157</v>
      </c>
      <c r="BW36" s="54" t="s">
        <v>157</v>
      </c>
      <c r="BX36" s="55"/>
      <c r="BY36" s="42" t="s">
        <v>157</v>
      </c>
      <c r="BZ36" s="42" t="s">
        <v>157</v>
      </c>
      <c r="CA36" s="42" t="s">
        <v>157</v>
      </c>
      <c r="CB36" s="54" t="s">
        <v>157</v>
      </c>
      <c r="CC36" s="55"/>
      <c r="CD36" s="42" t="s">
        <v>157</v>
      </c>
      <c r="CE36" s="42" t="s">
        <v>157</v>
      </c>
      <c r="CF36" s="42" t="s">
        <v>157</v>
      </c>
      <c r="CG36" s="54" t="s">
        <v>157</v>
      </c>
      <c r="CH36" s="55"/>
      <c r="CI36" s="42" t="s">
        <v>157</v>
      </c>
      <c r="CJ36" s="42" t="s">
        <v>157</v>
      </c>
      <c r="CK36" s="42" t="s">
        <v>157</v>
      </c>
      <c r="CL36" s="54" t="s">
        <v>157</v>
      </c>
      <c r="CM36" s="55"/>
      <c r="CN36" s="42" t="s">
        <v>157</v>
      </c>
      <c r="CO36" s="42" t="s">
        <v>157</v>
      </c>
      <c r="CP36" s="42" t="s">
        <v>157</v>
      </c>
      <c r="CQ36" s="54" t="s">
        <v>157</v>
      </c>
      <c r="CR36" s="55"/>
    </row>
    <row r="37" spans="1:96" x14ac:dyDescent="0.25">
      <c r="A37" s="26" t="s">
        <v>24</v>
      </c>
      <c r="B37" s="23">
        <v>123</v>
      </c>
      <c r="C37" s="23">
        <v>2</v>
      </c>
      <c r="D37" s="23">
        <v>734004</v>
      </c>
      <c r="E37" s="23" t="s">
        <v>35</v>
      </c>
      <c r="F37" s="23" t="s">
        <v>12</v>
      </c>
      <c r="G37" s="23" t="s">
        <v>13</v>
      </c>
      <c r="H37" s="22" t="s">
        <v>194</v>
      </c>
      <c r="I37" s="34">
        <v>7.78</v>
      </c>
      <c r="J37" s="37">
        <v>7.4</v>
      </c>
      <c r="K37" s="37">
        <v>7.8</v>
      </c>
      <c r="L37" s="37">
        <v>7.99</v>
      </c>
      <c r="M37" s="37">
        <v>7.9</v>
      </c>
      <c r="N37" s="54">
        <v>0.19</v>
      </c>
      <c r="O37" s="59"/>
      <c r="P37" s="37">
        <v>8.9</v>
      </c>
      <c r="Q37" s="37">
        <v>8.77</v>
      </c>
      <c r="R37" s="37">
        <v>8.83</v>
      </c>
      <c r="S37" s="54">
        <v>-0.13</v>
      </c>
      <c r="T37" s="59"/>
      <c r="U37" s="37">
        <v>8.6999999999999993</v>
      </c>
      <c r="V37" s="95">
        <v>8.64</v>
      </c>
      <c r="W37" s="37">
        <v>8.67</v>
      </c>
      <c r="X37" s="54">
        <v>-0.06</v>
      </c>
      <c r="Y37" s="59"/>
      <c r="Z37" s="37">
        <v>8.85</v>
      </c>
      <c r="AA37" s="37">
        <v>8.7100000000000009</v>
      </c>
      <c r="AB37" s="37">
        <v>8.7799999999999994</v>
      </c>
      <c r="AC37" s="54">
        <v>-0.14000000000000001</v>
      </c>
      <c r="AD37" s="59"/>
      <c r="AE37" s="37">
        <v>8.5299999999999994</v>
      </c>
      <c r="AF37" s="37">
        <v>8.7200000000000006</v>
      </c>
      <c r="AG37" s="37">
        <v>8.6300000000000008</v>
      </c>
      <c r="AH37" s="54">
        <v>0.19</v>
      </c>
      <c r="AI37" s="59"/>
      <c r="AJ37" s="37">
        <v>8.39</v>
      </c>
      <c r="AK37" s="95">
        <v>8.52</v>
      </c>
      <c r="AL37" s="37">
        <v>8.4600000000000009</v>
      </c>
      <c r="AM37" s="54">
        <v>0.13</v>
      </c>
      <c r="AN37" s="59"/>
      <c r="AO37" s="37">
        <v>8.59</v>
      </c>
      <c r="AP37" s="95">
        <v>8.59</v>
      </c>
      <c r="AQ37" s="37">
        <v>8.59</v>
      </c>
      <c r="AR37" s="54">
        <v>0</v>
      </c>
      <c r="AS37" s="59"/>
      <c r="AT37" s="37">
        <v>8.18</v>
      </c>
      <c r="AU37" s="95">
        <v>8.4600000000000009</v>
      </c>
      <c r="AV37" s="37">
        <v>8.32</v>
      </c>
      <c r="AW37" s="54">
        <v>0.28000000000000003</v>
      </c>
      <c r="AX37" s="59" t="s">
        <v>152</v>
      </c>
      <c r="AY37" s="37">
        <v>8.3699999999999992</v>
      </c>
      <c r="AZ37" s="37">
        <v>8.7200000000000006</v>
      </c>
      <c r="BA37" s="37">
        <v>8.5399999999999991</v>
      </c>
      <c r="BB37" s="54">
        <v>0.35</v>
      </c>
      <c r="BC37" s="59" t="s">
        <v>152</v>
      </c>
      <c r="BD37" s="21"/>
      <c r="BE37" s="43" t="s">
        <v>157</v>
      </c>
      <c r="BF37" s="42" t="s">
        <v>157</v>
      </c>
      <c r="BG37" s="42" t="s">
        <v>157</v>
      </c>
      <c r="BH37" s="54" t="s">
        <v>157</v>
      </c>
      <c r="BI37" s="55"/>
      <c r="BJ37" s="42" t="s">
        <v>157</v>
      </c>
      <c r="BK37" s="42" t="s">
        <v>157</v>
      </c>
      <c r="BL37" s="42" t="s">
        <v>157</v>
      </c>
      <c r="BM37" s="54" t="s">
        <v>157</v>
      </c>
      <c r="BN37" s="55"/>
      <c r="BO37" s="42" t="s">
        <v>157</v>
      </c>
      <c r="BP37" s="42" t="s">
        <v>157</v>
      </c>
      <c r="BQ37" s="42" t="s">
        <v>157</v>
      </c>
      <c r="BR37" s="54" t="s">
        <v>157</v>
      </c>
      <c r="BS37" s="55"/>
      <c r="BT37" s="42" t="s">
        <v>157</v>
      </c>
      <c r="BU37" s="42" t="s">
        <v>157</v>
      </c>
      <c r="BV37" s="42" t="s">
        <v>157</v>
      </c>
      <c r="BW37" s="54" t="s">
        <v>157</v>
      </c>
      <c r="BX37" s="55"/>
      <c r="BY37" s="42" t="s">
        <v>157</v>
      </c>
      <c r="BZ37" s="42" t="s">
        <v>157</v>
      </c>
      <c r="CA37" s="42" t="s">
        <v>157</v>
      </c>
      <c r="CB37" s="54" t="s">
        <v>157</v>
      </c>
      <c r="CC37" s="55"/>
      <c r="CD37" s="42" t="s">
        <v>157</v>
      </c>
      <c r="CE37" s="42" t="s">
        <v>157</v>
      </c>
      <c r="CF37" s="42" t="s">
        <v>157</v>
      </c>
      <c r="CG37" s="54" t="s">
        <v>157</v>
      </c>
      <c r="CH37" s="55"/>
      <c r="CI37" s="42" t="s">
        <v>157</v>
      </c>
      <c r="CJ37" s="42" t="s">
        <v>157</v>
      </c>
      <c r="CK37" s="42" t="s">
        <v>157</v>
      </c>
      <c r="CL37" s="54" t="s">
        <v>157</v>
      </c>
      <c r="CM37" s="55"/>
      <c r="CN37" s="42" t="s">
        <v>157</v>
      </c>
      <c r="CO37" s="42" t="s">
        <v>157</v>
      </c>
      <c r="CP37" s="42" t="s">
        <v>157</v>
      </c>
      <c r="CQ37" s="54" t="s">
        <v>157</v>
      </c>
      <c r="CR37" s="55"/>
    </row>
    <row r="38" spans="1:96" x14ac:dyDescent="0.25">
      <c r="A38" s="26" t="s">
        <v>24</v>
      </c>
      <c r="B38" s="23">
        <v>36</v>
      </c>
      <c r="C38" s="23">
        <v>3</v>
      </c>
      <c r="D38" s="23">
        <v>713040</v>
      </c>
      <c r="E38" s="23" t="s">
        <v>36</v>
      </c>
      <c r="F38" s="23" t="s">
        <v>12</v>
      </c>
      <c r="G38" s="23" t="s">
        <v>13</v>
      </c>
      <c r="H38" s="22" t="s">
        <v>192</v>
      </c>
      <c r="I38" s="34">
        <v>8.09</v>
      </c>
      <c r="J38" s="37">
        <v>7.73</v>
      </c>
      <c r="K38" s="37">
        <v>7.42</v>
      </c>
      <c r="L38" s="37">
        <v>7.82</v>
      </c>
      <c r="M38" s="37">
        <v>7.62</v>
      </c>
      <c r="N38" s="54">
        <v>0.4</v>
      </c>
      <c r="O38" s="59" t="s">
        <v>152</v>
      </c>
      <c r="P38" s="37">
        <v>8.33</v>
      </c>
      <c r="Q38" s="37">
        <v>8.6300000000000008</v>
      </c>
      <c r="R38" s="37">
        <v>8.48</v>
      </c>
      <c r="S38" s="54">
        <v>0.3</v>
      </c>
      <c r="T38" s="59" t="s">
        <v>152</v>
      </c>
      <c r="U38" s="37">
        <v>8.02</v>
      </c>
      <c r="V38" s="95">
        <v>8.34</v>
      </c>
      <c r="W38" s="37">
        <v>8.18</v>
      </c>
      <c r="X38" s="54">
        <v>0.32</v>
      </c>
      <c r="Y38" s="59"/>
      <c r="Z38" s="37">
        <v>8.49</v>
      </c>
      <c r="AA38" s="37">
        <v>8.8000000000000007</v>
      </c>
      <c r="AB38" s="37">
        <v>8.65</v>
      </c>
      <c r="AC38" s="54">
        <v>0.31</v>
      </c>
      <c r="AD38" s="59" t="s">
        <v>152</v>
      </c>
      <c r="AE38" s="37">
        <v>8.23</v>
      </c>
      <c r="AF38" s="37">
        <v>8.64</v>
      </c>
      <c r="AG38" s="37">
        <v>8.43</v>
      </c>
      <c r="AH38" s="54">
        <v>0.41</v>
      </c>
      <c r="AI38" s="59" t="s">
        <v>152</v>
      </c>
      <c r="AJ38" s="37">
        <v>7.74</v>
      </c>
      <c r="AK38" s="95">
        <v>8.2200000000000006</v>
      </c>
      <c r="AL38" s="37">
        <v>7.98</v>
      </c>
      <c r="AM38" s="54">
        <v>0.48</v>
      </c>
      <c r="AN38" s="59" t="s">
        <v>152</v>
      </c>
      <c r="AO38" s="37">
        <v>8.08</v>
      </c>
      <c r="AP38" s="95">
        <v>8.4600000000000009</v>
      </c>
      <c r="AQ38" s="37">
        <v>8.27</v>
      </c>
      <c r="AR38" s="54">
        <v>0.38</v>
      </c>
      <c r="AS38" s="59" t="s">
        <v>152</v>
      </c>
      <c r="AT38" s="37">
        <v>7.4</v>
      </c>
      <c r="AU38" s="37">
        <v>7.98</v>
      </c>
      <c r="AV38" s="37">
        <v>7.69</v>
      </c>
      <c r="AW38" s="54">
        <v>0.57999999999999996</v>
      </c>
      <c r="AX38" s="59" t="s">
        <v>152</v>
      </c>
      <c r="AY38" s="37">
        <v>7.88</v>
      </c>
      <c r="AZ38" s="37">
        <v>8.18</v>
      </c>
      <c r="BA38" s="37">
        <v>8.0399999999999991</v>
      </c>
      <c r="BB38" s="54">
        <v>0.3</v>
      </c>
      <c r="BC38" s="59"/>
      <c r="BD38" s="21"/>
      <c r="BE38" s="34">
        <v>7.76</v>
      </c>
      <c r="BF38" s="37">
        <v>7.94</v>
      </c>
      <c r="BG38" s="37">
        <v>7.85</v>
      </c>
      <c r="BH38" s="54">
        <v>0.18</v>
      </c>
      <c r="BI38" s="59"/>
      <c r="BJ38" s="42" t="s">
        <v>157</v>
      </c>
      <c r="BK38" s="37">
        <v>8.39</v>
      </c>
      <c r="BL38" s="37">
        <v>8.39</v>
      </c>
      <c r="BM38" s="54" t="s">
        <v>157</v>
      </c>
      <c r="BN38" s="55"/>
      <c r="BO38" s="37">
        <v>8.76</v>
      </c>
      <c r="BP38" s="37">
        <v>8.36</v>
      </c>
      <c r="BQ38" s="37">
        <v>8.56</v>
      </c>
      <c r="BR38" s="54">
        <v>-0.4</v>
      </c>
      <c r="BS38" s="59" t="s">
        <v>153</v>
      </c>
      <c r="BT38" s="37">
        <v>8.5299999999999994</v>
      </c>
      <c r="BU38" s="37">
        <v>8.59</v>
      </c>
      <c r="BV38" s="37">
        <v>8.56</v>
      </c>
      <c r="BW38" s="54">
        <v>0.06</v>
      </c>
      <c r="BX38" s="59"/>
      <c r="BY38" s="37">
        <v>7.89</v>
      </c>
      <c r="BZ38" s="37">
        <v>8.18</v>
      </c>
      <c r="CA38" s="37">
        <v>8.0399999999999991</v>
      </c>
      <c r="CB38" s="54">
        <v>0.28999999999999998</v>
      </c>
      <c r="CC38" s="59"/>
      <c r="CD38" s="37">
        <v>8.19</v>
      </c>
      <c r="CE38" s="37">
        <v>8.41</v>
      </c>
      <c r="CF38" s="37">
        <v>8.3000000000000007</v>
      </c>
      <c r="CG38" s="54">
        <v>0.22</v>
      </c>
      <c r="CH38" s="59"/>
      <c r="CI38" s="37">
        <v>7.59</v>
      </c>
      <c r="CJ38" s="37">
        <v>7.96</v>
      </c>
      <c r="CK38" s="37">
        <v>7.78</v>
      </c>
      <c r="CL38" s="54">
        <v>0.37</v>
      </c>
      <c r="CM38" s="59"/>
      <c r="CN38" s="37">
        <v>8.02</v>
      </c>
      <c r="CO38" s="62">
        <v>8.56</v>
      </c>
      <c r="CP38" s="37">
        <v>8.2100000000000009</v>
      </c>
      <c r="CQ38" s="54">
        <v>0.54</v>
      </c>
      <c r="CR38" s="55"/>
    </row>
    <row r="39" spans="1:96" x14ac:dyDescent="0.25">
      <c r="A39" s="26" t="s">
        <v>24</v>
      </c>
      <c r="B39" s="23">
        <v>36</v>
      </c>
      <c r="C39" s="23">
        <v>3</v>
      </c>
      <c r="D39" s="23">
        <v>747006</v>
      </c>
      <c r="E39" s="23" t="s">
        <v>37</v>
      </c>
      <c r="F39" s="23" t="s">
        <v>12</v>
      </c>
      <c r="G39" s="23" t="s">
        <v>13</v>
      </c>
      <c r="H39" s="22" t="s">
        <v>192</v>
      </c>
      <c r="I39" s="34">
        <v>7.66</v>
      </c>
      <c r="J39" s="37">
        <v>7.42</v>
      </c>
      <c r="K39" s="37">
        <v>7.38</v>
      </c>
      <c r="L39" s="37">
        <v>7.59</v>
      </c>
      <c r="M39" s="37">
        <v>7.48</v>
      </c>
      <c r="N39" s="54">
        <v>0.21</v>
      </c>
      <c r="O39" s="59"/>
      <c r="P39" s="37">
        <v>8.2899999999999991</v>
      </c>
      <c r="Q39" s="37">
        <v>8.3699999999999992</v>
      </c>
      <c r="R39" s="37">
        <v>8.33</v>
      </c>
      <c r="S39" s="54">
        <v>0.08</v>
      </c>
      <c r="T39" s="59"/>
      <c r="U39" s="37">
        <v>8.11</v>
      </c>
      <c r="V39" s="95">
        <v>8.34</v>
      </c>
      <c r="W39" s="37">
        <v>8.23</v>
      </c>
      <c r="X39" s="54">
        <v>0.23</v>
      </c>
      <c r="Y39" s="59"/>
      <c r="Z39" s="37">
        <v>8.26</v>
      </c>
      <c r="AA39" s="37">
        <v>8.3699999999999992</v>
      </c>
      <c r="AB39" s="37">
        <v>8.31</v>
      </c>
      <c r="AC39" s="54">
        <v>0.11</v>
      </c>
      <c r="AD39" s="59"/>
      <c r="AE39" s="37">
        <v>7.94</v>
      </c>
      <c r="AF39" s="37">
        <v>7.97</v>
      </c>
      <c r="AG39" s="37">
        <v>7.95</v>
      </c>
      <c r="AH39" s="54">
        <v>0.03</v>
      </c>
      <c r="AI39" s="59"/>
      <c r="AJ39" s="37">
        <v>7.55</v>
      </c>
      <c r="AK39" s="37">
        <v>7.51</v>
      </c>
      <c r="AL39" s="37">
        <v>7.53</v>
      </c>
      <c r="AM39" s="54">
        <v>-0.04</v>
      </c>
      <c r="AN39" s="59"/>
      <c r="AO39" s="37">
        <v>7.74</v>
      </c>
      <c r="AP39" s="37">
        <v>7.61</v>
      </c>
      <c r="AQ39" s="37">
        <v>7.68</v>
      </c>
      <c r="AR39" s="54">
        <v>-0.13</v>
      </c>
      <c r="AS39" s="59"/>
      <c r="AT39" s="37">
        <v>7.36</v>
      </c>
      <c r="AU39" s="37">
        <v>7.4</v>
      </c>
      <c r="AV39" s="37">
        <v>7.38</v>
      </c>
      <c r="AW39" s="54">
        <v>0.04</v>
      </c>
      <c r="AX39" s="59"/>
      <c r="AY39" s="37">
        <v>7.73</v>
      </c>
      <c r="AZ39" s="37">
        <v>7.83</v>
      </c>
      <c r="BA39" s="37">
        <v>7.78</v>
      </c>
      <c r="BB39" s="54">
        <v>0.1</v>
      </c>
      <c r="BC39" s="59"/>
      <c r="BD39" s="21"/>
      <c r="BE39" s="34">
        <v>7.36</v>
      </c>
      <c r="BF39" s="37">
        <v>7.87</v>
      </c>
      <c r="BG39" s="37">
        <v>7.62</v>
      </c>
      <c r="BH39" s="54">
        <v>0.51</v>
      </c>
      <c r="BI39" s="59" t="s">
        <v>152</v>
      </c>
      <c r="BJ39" s="42" t="s">
        <v>157</v>
      </c>
      <c r="BK39" s="37">
        <v>8.1199999999999992</v>
      </c>
      <c r="BL39" s="37">
        <v>8.1199999999999992</v>
      </c>
      <c r="BM39" s="54" t="s">
        <v>157</v>
      </c>
      <c r="BN39" s="55"/>
      <c r="BO39" s="37">
        <v>7.98</v>
      </c>
      <c r="BP39" s="37">
        <v>8.11</v>
      </c>
      <c r="BQ39" s="37">
        <v>8.0500000000000007</v>
      </c>
      <c r="BR39" s="54">
        <v>0.13</v>
      </c>
      <c r="BS39" s="59"/>
      <c r="BT39" s="37">
        <v>7.72</v>
      </c>
      <c r="BU39" s="37">
        <v>8.07</v>
      </c>
      <c r="BV39" s="37">
        <v>7.9</v>
      </c>
      <c r="BW39" s="54">
        <v>0.35</v>
      </c>
      <c r="BX39" s="59"/>
      <c r="BY39" s="37">
        <v>7.16</v>
      </c>
      <c r="BZ39" s="37">
        <v>7.7</v>
      </c>
      <c r="CA39" s="37">
        <v>7.43</v>
      </c>
      <c r="CB39" s="54">
        <v>0.54</v>
      </c>
      <c r="CC39" s="59" t="s">
        <v>152</v>
      </c>
      <c r="CD39" s="37">
        <v>7.38</v>
      </c>
      <c r="CE39" s="37">
        <v>7.96</v>
      </c>
      <c r="CF39" s="37">
        <v>7.67</v>
      </c>
      <c r="CG39" s="54">
        <v>0.57999999999999996</v>
      </c>
      <c r="CH39" s="59" t="s">
        <v>152</v>
      </c>
      <c r="CI39" s="36">
        <v>6.93</v>
      </c>
      <c r="CJ39" s="37">
        <v>7.45</v>
      </c>
      <c r="CK39" s="37">
        <v>7.19</v>
      </c>
      <c r="CL39" s="54">
        <v>0.52</v>
      </c>
      <c r="CM39" s="59" t="s">
        <v>152</v>
      </c>
      <c r="CN39" s="36">
        <v>6.67</v>
      </c>
      <c r="CO39" s="37">
        <v>7.68</v>
      </c>
      <c r="CP39" s="37">
        <v>7.18</v>
      </c>
      <c r="CQ39" s="54">
        <v>1.01</v>
      </c>
      <c r="CR39" s="59" t="s">
        <v>152</v>
      </c>
    </row>
    <row r="40" spans="1:96" x14ac:dyDescent="0.25">
      <c r="A40" s="26" t="s">
        <v>24</v>
      </c>
      <c r="B40" s="23">
        <v>123</v>
      </c>
      <c r="C40" s="23">
        <v>2</v>
      </c>
      <c r="D40" s="23">
        <v>694109</v>
      </c>
      <c r="E40" s="23" t="s">
        <v>38</v>
      </c>
      <c r="F40" s="23" t="s">
        <v>12</v>
      </c>
      <c r="G40" s="23" t="s">
        <v>13</v>
      </c>
      <c r="H40" s="22" t="s">
        <v>192</v>
      </c>
      <c r="I40" s="34">
        <v>7.32</v>
      </c>
      <c r="J40" s="37">
        <v>7.83</v>
      </c>
      <c r="K40" s="37">
        <v>7.84</v>
      </c>
      <c r="L40" s="95">
        <v>8.1300000000000008</v>
      </c>
      <c r="M40" s="37">
        <v>7.99</v>
      </c>
      <c r="N40" s="54">
        <v>0.28999999999999998</v>
      </c>
      <c r="O40" s="59"/>
      <c r="P40" s="37">
        <v>8.89</v>
      </c>
      <c r="Q40" s="37">
        <v>8.9</v>
      </c>
      <c r="R40" s="37">
        <v>8.89</v>
      </c>
      <c r="S40" s="54">
        <v>0.01</v>
      </c>
      <c r="T40" s="59"/>
      <c r="U40" s="37">
        <v>8.67</v>
      </c>
      <c r="V40" s="95">
        <v>8.74</v>
      </c>
      <c r="W40" s="37">
        <v>8.6999999999999993</v>
      </c>
      <c r="X40" s="54">
        <v>7.0000000000000007E-2</v>
      </c>
      <c r="Y40" s="59"/>
      <c r="Z40" s="37">
        <v>8.64</v>
      </c>
      <c r="AA40" s="37">
        <v>8.82</v>
      </c>
      <c r="AB40" s="37">
        <v>8.73</v>
      </c>
      <c r="AC40" s="54">
        <v>0.18</v>
      </c>
      <c r="AD40" s="59"/>
      <c r="AE40" s="37">
        <v>8.94</v>
      </c>
      <c r="AF40" s="38">
        <v>9.0299999999999994</v>
      </c>
      <c r="AG40" s="37">
        <v>8.99</v>
      </c>
      <c r="AH40" s="54">
        <v>0.09</v>
      </c>
      <c r="AI40" s="59"/>
      <c r="AJ40" s="37">
        <v>7.98</v>
      </c>
      <c r="AK40" s="95">
        <v>8.5</v>
      </c>
      <c r="AL40" s="37">
        <v>8.24</v>
      </c>
      <c r="AM40" s="54">
        <v>0.52</v>
      </c>
      <c r="AN40" s="59" t="s">
        <v>152</v>
      </c>
      <c r="AO40" s="37">
        <v>8.19</v>
      </c>
      <c r="AP40" s="95">
        <v>8.6999999999999993</v>
      </c>
      <c r="AQ40" s="37">
        <v>8.4499999999999993</v>
      </c>
      <c r="AR40" s="54">
        <v>0.51</v>
      </c>
      <c r="AS40" s="59" t="s">
        <v>152</v>
      </c>
      <c r="AT40" s="37">
        <v>7.77</v>
      </c>
      <c r="AU40" s="95">
        <v>8.3000000000000007</v>
      </c>
      <c r="AV40" s="37">
        <v>8.0299999999999994</v>
      </c>
      <c r="AW40" s="54">
        <v>0.53</v>
      </c>
      <c r="AX40" s="59" t="s">
        <v>152</v>
      </c>
      <c r="AY40" s="37">
        <v>7.55</v>
      </c>
      <c r="AZ40" s="37">
        <v>8.15</v>
      </c>
      <c r="BA40" s="37">
        <v>7.84</v>
      </c>
      <c r="BB40" s="54">
        <v>0.6</v>
      </c>
      <c r="BC40" s="59" t="s">
        <v>152</v>
      </c>
      <c r="BD40" s="21"/>
      <c r="BE40" s="43" t="s">
        <v>157</v>
      </c>
      <c r="BF40" s="42" t="s">
        <v>157</v>
      </c>
      <c r="BG40" s="42" t="s">
        <v>157</v>
      </c>
      <c r="BH40" s="54" t="s">
        <v>157</v>
      </c>
      <c r="BI40" s="55"/>
      <c r="BJ40" s="42" t="s">
        <v>157</v>
      </c>
      <c r="BK40" s="42" t="s">
        <v>157</v>
      </c>
      <c r="BL40" s="42" t="s">
        <v>157</v>
      </c>
      <c r="BM40" s="54" t="s">
        <v>157</v>
      </c>
      <c r="BN40" s="55"/>
      <c r="BO40" s="42" t="s">
        <v>157</v>
      </c>
      <c r="BP40" s="42" t="s">
        <v>157</v>
      </c>
      <c r="BQ40" s="42" t="s">
        <v>157</v>
      </c>
      <c r="BR40" s="54" t="s">
        <v>157</v>
      </c>
      <c r="BS40" s="55"/>
      <c r="BT40" s="42" t="s">
        <v>157</v>
      </c>
      <c r="BU40" s="42" t="s">
        <v>157</v>
      </c>
      <c r="BV40" s="42" t="s">
        <v>157</v>
      </c>
      <c r="BW40" s="54" t="s">
        <v>157</v>
      </c>
      <c r="BX40" s="55"/>
      <c r="BY40" s="42" t="s">
        <v>157</v>
      </c>
      <c r="BZ40" s="42" t="s">
        <v>157</v>
      </c>
      <c r="CA40" s="42" t="s">
        <v>157</v>
      </c>
      <c r="CB40" s="54" t="s">
        <v>157</v>
      </c>
      <c r="CC40" s="55"/>
      <c r="CD40" s="42" t="s">
        <v>157</v>
      </c>
      <c r="CE40" s="42" t="s">
        <v>157</v>
      </c>
      <c r="CF40" s="42" t="s">
        <v>157</v>
      </c>
      <c r="CG40" s="54" t="s">
        <v>157</v>
      </c>
      <c r="CH40" s="55"/>
      <c r="CI40" s="42" t="s">
        <v>157</v>
      </c>
      <c r="CJ40" s="42" t="s">
        <v>157</v>
      </c>
      <c r="CK40" s="42" t="s">
        <v>157</v>
      </c>
      <c r="CL40" s="54" t="s">
        <v>157</v>
      </c>
      <c r="CM40" s="55"/>
      <c r="CN40" s="42" t="s">
        <v>157</v>
      </c>
      <c r="CO40" s="42" t="s">
        <v>157</v>
      </c>
      <c r="CP40" s="42" t="s">
        <v>157</v>
      </c>
      <c r="CQ40" s="54" t="s">
        <v>157</v>
      </c>
      <c r="CR40" s="55"/>
    </row>
    <row r="41" spans="1:96" x14ac:dyDescent="0.25">
      <c r="A41" s="26" t="s">
        <v>24</v>
      </c>
      <c r="B41" s="23">
        <v>24</v>
      </c>
      <c r="C41" s="23">
        <v>3</v>
      </c>
      <c r="D41" s="23">
        <v>723197</v>
      </c>
      <c r="E41" s="23" t="s">
        <v>39</v>
      </c>
      <c r="F41" s="23" t="s">
        <v>12</v>
      </c>
      <c r="G41" s="23" t="s">
        <v>13</v>
      </c>
      <c r="H41" s="22" t="s">
        <v>194</v>
      </c>
      <c r="I41" s="33">
        <v>6.71</v>
      </c>
      <c r="J41" s="36">
        <v>6.63</v>
      </c>
      <c r="K41" s="36">
        <v>6.87</v>
      </c>
      <c r="L41" s="36">
        <v>6.83</v>
      </c>
      <c r="M41" s="36">
        <v>6.85</v>
      </c>
      <c r="N41" s="54">
        <v>-0.04</v>
      </c>
      <c r="O41" s="59"/>
      <c r="P41" s="37">
        <v>7.88</v>
      </c>
      <c r="Q41" s="37">
        <v>7.98</v>
      </c>
      <c r="R41" s="37">
        <v>7.93</v>
      </c>
      <c r="S41" s="54">
        <v>0.1</v>
      </c>
      <c r="T41" s="59"/>
      <c r="U41" s="37">
        <v>7.93</v>
      </c>
      <c r="V41" s="95">
        <v>8.11</v>
      </c>
      <c r="W41" s="37">
        <v>8.02</v>
      </c>
      <c r="X41" s="54">
        <v>0.18</v>
      </c>
      <c r="Y41" s="59"/>
      <c r="Z41" s="37">
        <v>7.69</v>
      </c>
      <c r="AA41" s="37">
        <v>7.64</v>
      </c>
      <c r="AB41" s="37">
        <v>7.67</v>
      </c>
      <c r="AC41" s="54">
        <v>-0.05</v>
      </c>
      <c r="AD41" s="59"/>
      <c r="AE41" s="37">
        <v>7.42</v>
      </c>
      <c r="AF41" s="37">
        <v>7.57</v>
      </c>
      <c r="AG41" s="37">
        <v>7.5</v>
      </c>
      <c r="AH41" s="54">
        <v>0.15</v>
      </c>
      <c r="AI41" s="59"/>
      <c r="AJ41" s="36">
        <v>6.29</v>
      </c>
      <c r="AK41" s="36">
        <v>6.64</v>
      </c>
      <c r="AL41" s="36">
        <v>6.47</v>
      </c>
      <c r="AM41" s="54">
        <v>0.35</v>
      </c>
      <c r="AN41" s="59" t="s">
        <v>152</v>
      </c>
      <c r="AO41" s="36">
        <v>6.53</v>
      </c>
      <c r="AP41" s="36">
        <v>6.9</v>
      </c>
      <c r="AQ41" s="36">
        <v>6.71</v>
      </c>
      <c r="AR41" s="54">
        <v>0.37</v>
      </c>
      <c r="AS41" s="59" t="s">
        <v>152</v>
      </c>
      <c r="AT41" s="36">
        <v>6.05</v>
      </c>
      <c r="AU41" s="36">
        <v>6.38</v>
      </c>
      <c r="AV41" s="36">
        <v>6.22</v>
      </c>
      <c r="AW41" s="54">
        <v>0.33</v>
      </c>
      <c r="AX41" s="59" t="s">
        <v>152</v>
      </c>
      <c r="AY41" s="37">
        <v>7.13</v>
      </c>
      <c r="AZ41" s="37">
        <v>7.58</v>
      </c>
      <c r="BA41" s="37">
        <v>7.35</v>
      </c>
      <c r="BB41" s="54">
        <v>0.45</v>
      </c>
      <c r="BC41" s="59" t="s">
        <v>152</v>
      </c>
      <c r="BD41" s="21"/>
      <c r="BE41" s="33">
        <v>6.96</v>
      </c>
      <c r="BF41" s="36">
        <v>6.69</v>
      </c>
      <c r="BG41" s="36">
        <v>6.83</v>
      </c>
      <c r="BH41" s="54">
        <v>-0.27</v>
      </c>
      <c r="BI41" s="59"/>
      <c r="BJ41" s="42" t="s">
        <v>157</v>
      </c>
      <c r="BK41" s="37">
        <v>7.62</v>
      </c>
      <c r="BL41" s="37">
        <v>7.62</v>
      </c>
      <c r="BM41" s="54" t="s">
        <v>157</v>
      </c>
      <c r="BN41" s="55"/>
      <c r="BO41" s="37">
        <v>7.33</v>
      </c>
      <c r="BP41" s="37">
        <v>7.07</v>
      </c>
      <c r="BQ41" s="37">
        <v>7.2</v>
      </c>
      <c r="BR41" s="54">
        <v>-0.26</v>
      </c>
      <c r="BS41" s="59"/>
      <c r="BT41" s="37">
        <v>7.44</v>
      </c>
      <c r="BU41" s="37">
        <v>7.46</v>
      </c>
      <c r="BV41" s="37">
        <v>7.45</v>
      </c>
      <c r="BW41" s="54">
        <v>0.02</v>
      </c>
      <c r="BX41" s="59"/>
      <c r="BY41" s="36">
        <v>6.45</v>
      </c>
      <c r="BZ41" s="36">
        <v>6.19</v>
      </c>
      <c r="CA41" s="36">
        <v>6.32</v>
      </c>
      <c r="CB41" s="54">
        <v>-0.26</v>
      </c>
      <c r="CC41" s="59"/>
      <c r="CD41" s="36">
        <v>6.68</v>
      </c>
      <c r="CE41" s="36">
        <v>6.35</v>
      </c>
      <c r="CF41" s="36">
        <v>6.51</v>
      </c>
      <c r="CG41" s="54">
        <v>-0.33</v>
      </c>
      <c r="CH41" s="59"/>
      <c r="CI41" s="36">
        <v>6.22</v>
      </c>
      <c r="CJ41" s="36">
        <v>6.03</v>
      </c>
      <c r="CK41" s="36">
        <v>6.12</v>
      </c>
      <c r="CL41" s="54">
        <v>-0.19</v>
      </c>
      <c r="CM41" s="59"/>
      <c r="CN41" s="37">
        <v>7.33</v>
      </c>
      <c r="CO41" s="37">
        <v>7.23</v>
      </c>
      <c r="CP41" s="37">
        <v>7.28</v>
      </c>
      <c r="CQ41" s="54">
        <v>-0.1</v>
      </c>
      <c r="CR41" s="59"/>
    </row>
    <row r="42" spans="1:96" x14ac:dyDescent="0.25">
      <c r="A42" s="26" t="s">
        <v>24</v>
      </c>
      <c r="B42" s="23">
        <v>24</v>
      </c>
      <c r="C42" s="23">
        <v>3</v>
      </c>
      <c r="D42" s="23">
        <v>722025</v>
      </c>
      <c r="E42" s="23" t="s">
        <v>40</v>
      </c>
      <c r="F42" s="23" t="s">
        <v>12</v>
      </c>
      <c r="G42" s="23" t="s">
        <v>13</v>
      </c>
      <c r="H42" s="22" t="s">
        <v>194</v>
      </c>
      <c r="I42" s="34">
        <v>7.27</v>
      </c>
      <c r="J42" s="37">
        <v>7.53</v>
      </c>
      <c r="K42" s="37">
        <v>7.44</v>
      </c>
      <c r="L42" s="37">
        <v>7.05</v>
      </c>
      <c r="M42" s="37">
        <v>7.24</v>
      </c>
      <c r="N42" s="54">
        <v>-0.39</v>
      </c>
      <c r="O42" s="59" t="s">
        <v>153</v>
      </c>
      <c r="P42" s="37">
        <v>8.23</v>
      </c>
      <c r="Q42" s="37">
        <v>8.23</v>
      </c>
      <c r="R42" s="37">
        <v>8.23</v>
      </c>
      <c r="S42" s="54">
        <v>0</v>
      </c>
      <c r="T42" s="59"/>
      <c r="U42" s="37">
        <v>8.31</v>
      </c>
      <c r="V42" s="95">
        <v>8.3800000000000008</v>
      </c>
      <c r="W42" s="37">
        <v>8.35</v>
      </c>
      <c r="X42" s="54">
        <v>7.0000000000000007E-2</v>
      </c>
      <c r="Y42" s="59"/>
      <c r="Z42" s="37">
        <v>8.2200000000000006</v>
      </c>
      <c r="AA42" s="37">
        <v>8.14</v>
      </c>
      <c r="AB42" s="37">
        <v>8.18</v>
      </c>
      <c r="AC42" s="54">
        <v>-0.08</v>
      </c>
      <c r="AD42" s="59"/>
      <c r="AE42" s="37">
        <v>8.0500000000000007</v>
      </c>
      <c r="AF42" s="37">
        <v>8.1999999999999993</v>
      </c>
      <c r="AG42" s="37">
        <v>8.1300000000000008</v>
      </c>
      <c r="AH42" s="54">
        <v>0.15</v>
      </c>
      <c r="AI42" s="59"/>
      <c r="AJ42" s="37">
        <v>7.86</v>
      </c>
      <c r="AK42" s="37">
        <v>7.61</v>
      </c>
      <c r="AL42" s="37">
        <v>7.73</v>
      </c>
      <c r="AM42" s="54">
        <v>-0.25</v>
      </c>
      <c r="AN42" s="59"/>
      <c r="AO42" s="37">
        <v>8.08</v>
      </c>
      <c r="AP42" s="37">
        <v>7.81</v>
      </c>
      <c r="AQ42" s="37">
        <v>7.95</v>
      </c>
      <c r="AR42" s="54">
        <v>-0.27</v>
      </c>
      <c r="AS42" s="59" t="s">
        <v>153</v>
      </c>
      <c r="AT42" s="37">
        <v>7.63</v>
      </c>
      <c r="AU42" s="37">
        <v>7.4</v>
      </c>
      <c r="AV42" s="37">
        <v>7.52</v>
      </c>
      <c r="AW42" s="54">
        <v>-0.23</v>
      </c>
      <c r="AX42" s="59"/>
      <c r="AY42" s="37">
        <v>8.17</v>
      </c>
      <c r="AZ42" s="37">
        <v>8.18</v>
      </c>
      <c r="BA42" s="37">
        <v>8.17</v>
      </c>
      <c r="BB42" s="54">
        <v>0.01</v>
      </c>
      <c r="BC42" s="59"/>
      <c r="BD42" s="21"/>
      <c r="BE42" s="34">
        <v>7.39</v>
      </c>
      <c r="BF42" s="37">
        <v>7.26</v>
      </c>
      <c r="BG42" s="37">
        <v>7.32</v>
      </c>
      <c r="BH42" s="54">
        <v>-0.13</v>
      </c>
      <c r="BI42" s="59"/>
      <c r="BJ42" s="42" t="s">
        <v>157</v>
      </c>
      <c r="BK42" s="37">
        <v>7.85</v>
      </c>
      <c r="BL42" s="37">
        <v>7.85</v>
      </c>
      <c r="BM42" s="54" t="s">
        <v>157</v>
      </c>
      <c r="BN42" s="55"/>
      <c r="BO42" s="37">
        <v>8.07</v>
      </c>
      <c r="BP42" s="37">
        <v>7.89</v>
      </c>
      <c r="BQ42" s="37">
        <v>7.98</v>
      </c>
      <c r="BR42" s="54">
        <v>-0.18</v>
      </c>
      <c r="BS42" s="59"/>
      <c r="BT42" s="37">
        <v>8.2799999999999994</v>
      </c>
      <c r="BU42" s="37">
        <v>8.2200000000000006</v>
      </c>
      <c r="BV42" s="37">
        <v>8.25</v>
      </c>
      <c r="BW42" s="54">
        <v>-0.06</v>
      </c>
      <c r="BX42" s="59"/>
      <c r="BY42" s="37">
        <v>8.02</v>
      </c>
      <c r="BZ42" s="37">
        <v>7.64</v>
      </c>
      <c r="CA42" s="37">
        <v>7.83</v>
      </c>
      <c r="CB42" s="54">
        <v>-0.38</v>
      </c>
      <c r="CC42" s="59"/>
      <c r="CD42" s="37">
        <v>8.39</v>
      </c>
      <c r="CE42" s="37">
        <v>7.99</v>
      </c>
      <c r="CF42" s="37">
        <v>8.19</v>
      </c>
      <c r="CG42" s="54">
        <v>-0.4</v>
      </c>
      <c r="CH42" s="59"/>
      <c r="CI42" s="37">
        <v>7.65</v>
      </c>
      <c r="CJ42" s="37">
        <v>7.28</v>
      </c>
      <c r="CK42" s="37">
        <v>7.46</v>
      </c>
      <c r="CL42" s="54">
        <v>-0.37</v>
      </c>
      <c r="CM42" s="59"/>
      <c r="CN42" s="37">
        <v>8.06</v>
      </c>
      <c r="CO42" s="37">
        <v>7.86</v>
      </c>
      <c r="CP42" s="37">
        <v>7.97</v>
      </c>
      <c r="CQ42" s="54">
        <v>-0.2</v>
      </c>
      <c r="CR42" s="59"/>
    </row>
    <row r="43" spans="1:96" x14ac:dyDescent="0.25">
      <c r="A43" s="26" t="s">
        <v>24</v>
      </c>
      <c r="B43" s="23">
        <v>36</v>
      </c>
      <c r="C43" s="23">
        <v>2</v>
      </c>
      <c r="D43" s="23">
        <v>762906</v>
      </c>
      <c r="E43" s="23" t="s">
        <v>41</v>
      </c>
      <c r="F43" s="23" t="s">
        <v>12</v>
      </c>
      <c r="G43" s="23" t="s">
        <v>13</v>
      </c>
      <c r="H43" s="22" t="s">
        <v>192</v>
      </c>
      <c r="I43" s="34">
        <v>7.62</v>
      </c>
      <c r="J43" s="37">
        <v>7.64</v>
      </c>
      <c r="K43" s="37">
        <v>7.65</v>
      </c>
      <c r="L43" s="37">
        <v>7.74</v>
      </c>
      <c r="M43" s="37">
        <v>7.7</v>
      </c>
      <c r="N43" s="54">
        <v>0.09</v>
      </c>
      <c r="O43" s="59"/>
      <c r="P43" s="37">
        <v>7.78</v>
      </c>
      <c r="Q43" s="37">
        <v>8.61</v>
      </c>
      <c r="R43" s="37">
        <v>8.1999999999999993</v>
      </c>
      <c r="S43" s="54">
        <v>0.83</v>
      </c>
      <c r="T43" s="59" t="s">
        <v>152</v>
      </c>
      <c r="U43" s="37">
        <v>7.57</v>
      </c>
      <c r="V43" s="95">
        <v>8.4499999999999993</v>
      </c>
      <c r="W43" s="37">
        <v>8.01</v>
      </c>
      <c r="X43" s="54">
        <v>0.88</v>
      </c>
      <c r="Y43" s="59" t="s">
        <v>152</v>
      </c>
      <c r="Z43" s="37">
        <v>8.1</v>
      </c>
      <c r="AA43" s="37">
        <v>8.9700000000000006</v>
      </c>
      <c r="AB43" s="37">
        <v>8.5399999999999991</v>
      </c>
      <c r="AC43" s="54">
        <v>0.87</v>
      </c>
      <c r="AD43" s="59" t="s">
        <v>152</v>
      </c>
      <c r="AE43" s="37">
        <v>8.19</v>
      </c>
      <c r="AF43" s="37">
        <v>8.61</v>
      </c>
      <c r="AG43" s="37">
        <v>8.4</v>
      </c>
      <c r="AH43" s="54">
        <v>0.42</v>
      </c>
      <c r="AI43" s="59" t="s">
        <v>152</v>
      </c>
      <c r="AJ43" s="37">
        <v>7.49</v>
      </c>
      <c r="AK43" s="37">
        <v>7.99</v>
      </c>
      <c r="AL43" s="37">
        <v>7.74</v>
      </c>
      <c r="AM43" s="54">
        <v>0.5</v>
      </c>
      <c r="AN43" s="59" t="s">
        <v>152</v>
      </c>
      <c r="AO43" s="37">
        <v>7.44</v>
      </c>
      <c r="AP43" s="95">
        <v>8.16</v>
      </c>
      <c r="AQ43" s="37">
        <v>7.8</v>
      </c>
      <c r="AR43" s="54">
        <v>0.72</v>
      </c>
      <c r="AS43" s="59" t="s">
        <v>152</v>
      </c>
      <c r="AT43" s="37">
        <v>7.54</v>
      </c>
      <c r="AU43" s="37">
        <v>7.82</v>
      </c>
      <c r="AV43" s="37">
        <v>7.68</v>
      </c>
      <c r="AW43" s="54">
        <v>0.28000000000000003</v>
      </c>
      <c r="AX43" s="59"/>
      <c r="AY43" s="37">
        <v>7.09</v>
      </c>
      <c r="AZ43" s="36">
        <v>6.94</v>
      </c>
      <c r="BA43" s="37">
        <v>7.03</v>
      </c>
      <c r="BB43" s="54">
        <v>-0.15</v>
      </c>
      <c r="BC43" s="59"/>
      <c r="BD43" s="21"/>
      <c r="BE43" s="34">
        <v>8.1</v>
      </c>
      <c r="BF43" s="37">
        <v>8.48</v>
      </c>
      <c r="BG43" s="37">
        <v>8.2899999999999991</v>
      </c>
      <c r="BH43" s="54">
        <v>0.38</v>
      </c>
      <c r="BI43" s="59" t="s">
        <v>152</v>
      </c>
      <c r="BJ43" s="42" t="s">
        <v>157</v>
      </c>
      <c r="BK43" s="37">
        <v>8.67</v>
      </c>
      <c r="BL43" s="37">
        <v>8.67</v>
      </c>
      <c r="BM43" s="54" t="s">
        <v>157</v>
      </c>
      <c r="BN43" s="55"/>
      <c r="BO43" s="37">
        <v>8.48</v>
      </c>
      <c r="BP43" s="37">
        <v>8.92</v>
      </c>
      <c r="BQ43" s="37">
        <v>8.6999999999999993</v>
      </c>
      <c r="BR43" s="54">
        <v>0.44</v>
      </c>
      <c r="BS43" s="59" t="s">
        <v>152</v>
      </c>
      <c r="BT43" s="37">
        <v>8.3800000000000008</v>
      </c>
      <c r="BU43" s="37">
        <v>8.68</v>
      </c>
      <c r="BV43" s="37">
        <v>8.5299999999999994</v>
      </c>
      <c r="BW43" s="54">
        <v>0.3</v>
      </c>
      <c r="BX43" s="59"/>
      <c r="BY43" s="37">
        <v>7.95</v>
      </c>
      <c r="BZ43" s="37">
        <v>8.2799999999999994</v>
      </c>
      <c r="CA43" s="37">
        <v>8.11</v>
      </c>
      <c r="CB43" s="54">
        <v>0.33</v>
      </c>
      <c r="CC43" s="59"/>
      <c r="CD43" s="37">
        <v>7.97</v>
      </c>
      <c r="CE43" s="37">
        <v>8.6300000000000008</v>
      </c>
      <c r="CF43" s="37">
        <v>8.3000000000000007</v>
      </c>
      <c r="CG43" s="54">
        <v>0.66</v>
      </c>
      <c r="CH43" s="59" t="s">
        <v>152</v>
      </c>
      <c r="CI43" s="37">
        <v>7.93</v>
      </c>
      <c r="CJ43" s="37">
        <v>7.92</v>
      </c>
      <c r="CK43" s="37">
        <v>7.92</v>
      </c>
      <c r="CL43" s="54">
        <v>-0.01</v>
      </c>
      <c r="CM43" s="59"/>
      <c r="CN43" s="62">
        <v>7.35</v>
      </c>
      <c r="CO43" s="62">
        <v>7.18</v>
      </c>
      <c r="CP43" s="37">
        <v>7.28</v>
      </c>
      <c r="CQ43" s="54">
        <v>-0.17</v>
      </c>
      <c r="CR43" s="55"/>
    </row>
    <row r="44" spans="1:96" s="32" customFormat="1" x14ac:dyDescent="0.25">
      <c r="A44" s="26" t="s">
        <v>24</v>
      </c>
      <c r="B44" s="23" t="s">
        <v>25</v>
      </c>
      <c r="C44" s="23">
        <v>2</v>
      </c>
      <c r="D44" s="23">
        <v>721159</v>
      </c>
      <c r="E44" s="23" t="s">
        <v>171</v>
      </c>
      <c r="F44" s="23" t="s">
        <v>12</v>
      </c>
      <c r="G44" s="23" t="s">
        <v>13</v>
      </c>
      <c r="H44" s="22" t="s">
        <v>192</v>
      </c>
      <c r="I44" s="43" t="s">
        <v>157</v>
      </c>
      <c r="J44" s="42" t="s">
        <v>157</v>
      </c>
      <c r="K44" s="42" t="s">
        <v>157</v>
      </c>
      <c r="L44" s="95">
        <v>8.06</v>
      </c>
      <c r="M44" s="37">
        <v>8.06</v>
      </c>
      <c r="N44" s="54" t="s">
        <v>157</v>
      </c>
      <c r="O44" s="59"/>
      <c r="P44" s="42" t="s">
        <v>157</v>
      </c>
      <c r="Q44" s="37">
        <v>8.93</v>
      </c>
      <c r="R44" s="37">
        <v>8.93</v>
      </c>
      <c r="S44" s="54" t="s">
        <v>157</v>
      </c>
      <c r="T44" s="55"/>
      <c r="U44" s="42" t="s">
        <v>157</v>
      </c>
      <c r="V44" s="95">
        <v>8.4600000000000009</v>
      </c>
      <c r="W44" s="37">
        <v>8.4600000000000009</v>
      </c>
      <c r="X44" s="54" t="s">
        <v>157</v>
      </c>
      <c r="Y44" s="55"/>
      <c r="Z44" s="42" t="s">
        <v>157</v>
      </c>
      <c r="AA44" s="38">
        <v>9.02</v>
      </c>
      <c r="AB44" s="38">
        <v>9.02</v>
      </c>
      <c r="AC44" s="54" t="s">
        <v>157</v>
      </c>
      <c r="AD44" s="55"/>
      <c r="AE44" s="42" t="s">
        <v>157</v>
      </c>
      <c r="AF44" s="37">
        <v>8.7100000000000009</v>
      </c>
      <c r="AG44" s="37">
        <v>8.7100000000000009</v>
      </c>
      <c r="AH44" s="54" t="s">
        <v>157</v>
      </c>
      <c r="AI44" s="55"/>
      <c r="AJ44" s="42" t="s">
        <v>157</v>
      </c>
      <c r="AK44" s="37">
        <v>7.8</v>
      </c>
      <c r="AL44" s="37">
        <v>7.8</v>
      </c>
      <c r="AM44" s="54" t="s">
        <v>157</v>
      </c>
      <c r="AN44" s="55"/>
      <c r="AO44" s="42" t="s">
        <v>157</v>
      </c>
      <c r="AP44" s="37">
        <v>7.74</v>
      </c>
      <c r="AQ44" s="37">
        <v>7.74</v>
      </c>
      <c r="AR44" s="54" t="s">
        <v>157</v>
      </c>
      <c r="AS44" s="55"/>
      <c r="AT44" s="42" t="s">
        <v>157</v>
      </c>
      <c r="AU44" s="37">
        <v>7.86</v>
      </c>
      <c r="AV44" s="37">
        <v>7.86</v>
      </c>
      <c r="AW44" s="54" t="s">
        <v>157</v>
      </c>
      <c r="AX44" s="55"/>
      <c r="AY44" s="42" t="s">
        <v>157</v>
      </c>
      <c r="AZ44" s="40">
        <v>4.3600000000000003</v>
      </c>
      <c r="BA44" s="40">
        <v>4.3600000000000003</v>
      </c>
      <c r="BB44" s="54" t="s">
        <v>157</v>
      </c>
      <c r="BC44" s="55"/>
      <c r="BD44" s="21"/>
      <c r="BE44" s="43" t="s">
        <v>157</v>
      </c>
      <c r="BF44" s="42" t="s">
        <v>157</v>
      </c>
      <c r="BG44" s="42" t="s">
        <v>157</v>
      </c>
      <c r="BH44" s="54" t="s">
        <v>157</v>
      </c>
      <c r="BI44" s="55"/>
      <c r="BJ44" s="42" t="s">
        <v>157</v>
      </c>
      <c r="BK44" s="42" t="s">
        <v>157</v>
      </c>
      <c r="BL44" s="42" t="s">
        <v>157</v>
      </c>
      <c r="BM44" s="54" t="s">
        <v>157</v>
      </c>
      <c r="BN44" s="55"/>
      <c r="BO44" s="42" t="s">
        <v>157</v>
      </c>
      <c r="BP44" s="42" t="s">
        <v>157</v>
      </c>
      <c r="BQ44" s="42" t="s">
        <v>157</v>
      </c>
      <c r="BR44" s="54" t="s">
        <v>157</v>
      </c>
      <c r="BS44" s="55"/>
      <c r="BT44" s="42" t="s">
        <v>157</v>
      </c>
      <c r="BU44" s="42" t="s">
        <v>157</v>
      </c>
      <c r="BV44" s="42" t="s">
        <v>157</v>
      </c>
      <c r="BW44" s="54" t="s">
        <v>157</v>
      </c>
      <c r="BX44" s="55"/>
      <c r="BY44" s="42" t="s">
        <v>157</v>
      </c>
      <c r="BZ44" s="42" t="s">
        <v>157</v>
      </c>
      <c r="CA44" s="42" t="s">
        <v>157</v>
      </c>
      <c r="CB44" s="54" t="s">
        <v>157</v>
      </c>
      <c r="CC44" s="55"/>
      <c r="CD44" s="42" t="s">
        <v>157</v>
      </c>
      <c r="CE44" s="42" t="s">
        <v>157</v>
      </c>
      <c r="CF44" s="42" t="s">
        <v>157</v>
      </c>
      <c r="CG44" s="54" t="s">
        <v>157</v>
      </c>
      <c r="CH44" s="55"/>
      <c r="CI44" s="42" t="s">
        <v>157</v>
      </c>
      <c r="CJ44" s="42" t="s">
        <v>157</v>
      </c>
      <c r="CK44" s="42" t="s">
        <v>157</v>
      </c>
      <c r="CL44" s="54" t="s">
        <v>157</v>
      </c>
      <c r="CM44" s="55"/>
      <c r="CN44" s="42" t="s">
        <v>157</v>
      </c>
      <c r="CO44" s="42" t="s">
        <v>157</v>
      </c>
      <c r="CP44" s="42" t="s">
        <v>157</v>
      </c>
      <c r="CQ44" s="54" t="s">
        <v>157</v>
      </c>
      <c r="CR44" s="55"/>
    </row>
    <row r="45" spans="1:96" x14ac:dyDescent="0.25">
      <c r="A45" s="26" t="s">
        <v>24</v>
      </c>
      <c r="B45" s="23">
        <v>123</v>
      </c>
      <c r="C45" s="23">
        <v>2</v>
      </c>
      <c r="D45" s="23">
        <v>725705</v>
      </c>
      <c r="E45" s="23" t="s">
        <v>42</v>
      </c>
      <c r="F45" s="23" t="s">
        <v>12</v>
      </c>
      <c r="G45" s="23" t="s">
        <v>13</v>
      </c>
      <c r="H45" s="22" t="s">
        <v>192</v>
      </c>
      <c r="I45" s="34">
        <v>7.33</v>
      </c>
      <c r="J45" s="37">
        <v>8.27</v>
      </c>
      <c r="K45" s="37">
        <v>7.99</v>
      </c>
      <c r="L45" s="37">
        <v>7.36</v>
      </c>
      <c r="M45" s="37">
        <v>7.68</v>
      </c>
      <c r="N45" s="54">
        <v>-0.63</v>
      </c>
      <c r="O45" s="59" t="s">
        <v>153</v>
      </c>
      <c r="P45" s="38">
        <v>9.68</v>
      </c>
      <c r="Q45" s="37">
        <v>8.9700000000000006</v>
      </c>
      <c r="R45" s="38">
        <v>9.33</v>
      </c>
      <c r="S45" s="54">
        <v>-0.71</v>
      </c>
      <c r="T45" s="59" t="s">
        <v>153</v>
      </c>
      <c r="U45" s="38">
        <v>9.68</v>
      </c>
      <c r="V45" s="95">
        <v>8.91</v>
      </c>
      <c r="W45" s="38">
        <v>9.3000000000000007</v>
      </c>
      <c r="X45" s="54">
        <v>-0.77</v>
      </c>
      <c r="Y45" s="59" t="s">
        <v>153</v>
      </c>
      <c r="Z45" s="38">
        <v>9.2899999999999991</v>
      </c>
      <c r="AA45" s="37">
        <v>8.3699999999999992</v>
      </c>
      <c r="AB45" s="37">
        <v>8.83</v>
      </c>
      <c r="AC45" s="54">
        <v>-0.92</v>
      </c>
      <c r="AD45" s="59" t="s">
        <v>153</v>
      </c>
      <c r="AE45" s="38">
        <v>9.6</v>
      </c>
      <c r="AF45" s="37">
        <v>8.8800000000000008</v>
      </c>
      <c r="AG45" s="38">
        <v>9.24</v>
      </c>
      <c r="AH45" s="54">
        <v>-0.72</v>
      </c>
      <c r="AI45" s="59" t="s">
        <v>153</v>
      </c>
      <c r="AJ45" s="37">
        <v>8.67</v>
      </c>
      <c r="AK45" s="37">
        <v>7.42</v>
      </c>
      <c r="AL45" s="37">
        <v>8.0500000000000007</v>
      </c>
      <c r="AM45" s="54">
        <v>-1.25</v>
      </c>
      <c r="AN45" s="59" t="s">
        <v>153</v>
      </c>
      <c r="AO45" s="37">
        <v>8.84</v>
      </c>
      <c r="AP45" s="37">
        <v>7.58</v>
      </c>
      <c r="AQ45" s="37">
        <v>8.2100000000000009</v>
      </c>
      <c r="AR45" s="54">
        <v>-1.26</v>
      </c>
      <c r="AS45" s="59" t="s">
        <v>153</v>
      </c>
      <c r="AT45" s="37">
        <v>8.51</v>
      </c>
      <c r="AU45" s="37">
        <v>7.26</v>
      </c>
      <c r="AV45" s="37">
        <v>7.89</v>
      </c>
      <c r="AW45" s="54">
        <v>-1.25</v>
      </c>
      <c r="AX45" s="59" t="s">
        <v>153</v>
      </c>
      <c r="AY45" s="37">
        <v>7.25</v>
      </c>
      <c r="AZ45" s="36">
        <v>6.87</v>
      </c>
      <c r="BA45" s="37">
        <v>7.1</v>
      </c>
      <c r="BB45" s="54">
        <v>-0.38</v>
      </c>
      <c r="BC45" s="59"/>
      <c r="BD45" s="21"/>
      <c r="BE45" s="43" t="s">
        <v>157</v>
      </c>
      <c r="BF45" s="42" t="s">
        <v>157</v>
      </c>
      <c r="BG45" s="42" t="s">
        <v>157</v>
      </c>
      <c r="BH45" s="54" t="s">
        <v>157</v>
      </c>
      <c r="BI45" s="55"/>
      <c r="BJ45" s="42" t="s">
        <v>157</v>
      </c>
      <c r="BK45" s="42" t="s">
        <v>157</v>
      </c>
      <c r="BL45" s="42" t="s">
        <v>157</v>
      </c>
      <c r="BM45" s="54" t="s">
        <v>157</v>
      </c>
      <c r="BN45" s="55"/>
      <c r="BO45" s="42" t="s">
        <v>157</v>
      </c>
      <c r="BP45" s="42" t="s">
        <v>157</v>
      </c>
      <c r="BQ45" s="42" t="s">
        <v>157</v>
      </c>
      <c r="BR45" s="54" t="s">
        <v>157</v>
      </c>
      <c r="BS45" s="55"/>
      <c r="BT45" s="42" t="s">
        <v>157</v>
      </c>
      <c r="BU45" s="42" t="s">
        <v>157</v>
      </c>
      <c r="BV45" s="42" t="s">
        <v>157</v>
      </c>
      <c r="BW45" s="54" t="s">
        <v>157</v>
      </c>
      <c r="BX45" s="55"/>
      <c r="BY45" s="42" t="s">
        <v>157</v>
      </c>
      <c r="BZ45" s="42" t="s">
        <v>157</v>
      </c>
      <c r="CA45" s="42" t="s">
        <v>157</v>
      </c>
      <c r="CB45" s="54" t="s">
        <v>157</v>
      </c>
      <c r="CC45" s="55"/>
      <c r="CD45" s="42" t="s">
        <v>157</v>
      </c>
      <c r="CE45" s="42" t="s">
        <v>157</v>
      </c>
      <c r="CF45" s="42" t="s">
        <v>157</v>
      </c>
      <c r="CG45" s="54" t="s">
        <v>157</v>
      </c>
      <c r="CH45" s="55"/>
      <c r="CI45" s="42" t="s">
        <v>157</v>
      </c>
      <c r="CJ45" s="42" t="s">
        <v>157</v>
      </c>
      <c r="CK45" s="42" t="s">
        <v>157</v>
      </c>
      <c r="CL45" s="54" t="s">
        <v>157</v>
      </c>
      <c r="CM45" s="55"/>
      <c r="CN45" s="42" t="s">
        <v>157</v>
      </c>
      <c r="CO45" s="42" t="s">
        <v>157</v>
      </c>
      <c r="CP45" s="42" t="s">
        <v>157</v>
      </c>
      <c r="CQ45" s="54" t="s">
        <v>157</v>
      </c>
      <c r="CR45" s="55"/>
    </row>
    <row r="46" spans="1:96" s="32" customFormat="1" x14ac:dyDescent="0.25">
      <c r="A46" s="26" t="s">
        <v>24</v>
      </c>
      <c r="B46" s="23" t="s">
        <v>25</v>
      </c>
      <c r="C46" s="23">
        <v>2</v>
      </c>
      <c r="D46" s="23">
        <v>725689</v>
      </c>
      <c r="E46" s="23" t="s">
        <v>172</v>
      </c>
      <c r="F46" s="23" t="s">
        <v>12</v>
      </c>
      <c r="G46" s="23" t="s">
        <v>13</v>
      </c>
      <c r="H46" s="22" t="s">
        <v>192</v>
      </c>
      <c r="I46" s="43" t="s">
        <v>157</v>
      </c>
      <c r="J46" s="42" t="s">
        <v>157</v>
      </c>
      <c r="K46" s="42" t="s">
        <v>157</v>
      </c>
      <c r="L46" s="37">
        <v>7.14</v>
      </c>
      <c r="M46" s="37">
        <v>7.14</v>
      </c>
      <c r="N46" s="54" t="s">
        <v>157</v>
      </c>
      <c r="O46" s="59"/>
      <c r="P46" s="42" t="s">
        <v>157</v>
      </c>
      <c r="Q46" s="38">
        <v>9.11</v>
      </c>
      <c r="R46" s="38">
        <v>9.11</v>
      </c>
      <c r="S46" s="54" t="s">
        <v>157</v>
      </c>
      <c r="T46" s="55"/>
      <c r="U46" s="42" t="s">
        <v>157</v>
      </c>
      <c r="V46" s="95">
        <v>8.74</v>
      </c>
      <c r="W46" s="37">
        <v>8.74</v>
      </c>
      <c r="X46" s="54" t="s">
        <v>157</v>
      </c>
      <c r="Y46" s="55"/>
      <c r="Z46" s="42" t="s">
        <v>157</v>
      </c>
      <c r="AA46" s="37">
        <v>8.66</v>
      </c>
      <c r="AB46" s="37">
        <v>8.66</v>
      </c>
      <c r="AC46" s="54" t="s">
        <v>157</v>
      </c>
      <c r="AD46" s="55"/>
      <c r="AE46" s="42" t="s">
        <v>157</v>
      </c>
      <c r="AF46" s="37">
        <v>8.7799999999999994</v>
      </c>
      <c r="AG46" s="37">
        <v>8.7799999999999994</v>
      </c>
      <c r="AH46" s="54" t="s">
        <v>157</v>
      </c>
      <c r="AI46" s="55"/>
      <c r="AJ46" s="42" t="s">
        <v>157</v>
      </c>
      <c r="AK46" s="95">
        <v>8.2200000000000006</v>
      </c>
      <c r="AL46" s="37">
        <v>8.2200000000000006</v>
      </c>
      <c r="AM46" s="54" t="s">
        <v>157</v>
      </c>
      <c r="AN46" s="55"/>
      <c r="AO46" s="42" t="s">
        <v>157</v>
      </c>
      <c r="AP46" s="95">
        <v>8.57</v>
      </c>
      <c r="AQ46" s="37">
        <v>8.57</v>
      </c>
      <c r="AR46" s="54" t="s">
        <v>157</v>
      </c>
      <c r="AS46" s="55"/>
      <c r="AT46" s="42" t="s">
        <v>157</v>
      </c>
      <c r="AU46" s="37">
        <v>7.87</v>
      </c>
      <c r="AV46" s="37">
        <v>7.87</v>
      </c>
      <c r="AW46" s="54" t="s">
        <v>157</v>
      </c>
      <c r="AX46" s="55"/>
      <c r="AY46" s="42" t="s">
        <v>157</v>
      </c>
      <c r="AZ46" s="37">
        <v>8.48</v>
      </c>
      <c r="BA46" s="37">
        <v>8.48</v>
      </c>
      <c r="BB46" s="54" t="s">
        <v>157</v>
      </c>
      <c r="BC46" s="55"/>
      <c r="BD46" s="21"/>
      <c r="BE46" s="43" t="s">
        <v>157</v>
      </c>
      <c r="BF46" s="42" t="s">
        <v>157</v>
      </c>
      <c r="BG46" s="42" t="s">
        <v>157</v>
      </c>
      <c r="BH46" s="54" t="s">
        <v>157</v>
      </c>
      <c r="BI46" s="55"/>
      <c r="BJ46" s="42" t="s">
        <v>157</v>
      </c>
      <c r="BK46" s="42" t="s">
        <v>157</v>
      </c>
      <c r="BL46" s="42" t="s">
        <v>157</v>
      </c>
      <c r="BM46" s="54" t="s">
        <v>157</v>
      </c>
      <c r="BN46" s="55"/>
      <c r="BO46" s="42" t="s">
        <v>157</v>
      </c>
      <c r="BP46" s="42" t="s">
        <v>157</v>
      </c>
      <c r="BQ46" s="42" t="s">
        <v>157</v>
      </c>
      <c r="BR46" s="54" t="s">
        <v>157</v>
      </c>
      <c r="BS46" s="55"/>
      <c r="BT46" s="42" t="s">
        <v>157</v>
      </c>
      <c r="BU46" s="42" t="s">
        <v>157</v>
      </c>
      <c r="BV46" s="42" t="s">
        <v>157</v>
      </c>
      <c r="BW46" s="54" t="s">
        <v>157</v>
      </c>
      <c r="BX46" s="55"/>
      <c r="BY46" s="42" t="s">
        <v>157</v>
      </c>
      <c r="BZ46" s="42" t="s">
        <v>157</v>
      </c>
      <c r="CA46" s="42" t="s">
        <v>157</v>
      </c>
      <c r="CB46" s="54" t="s">
        <v>157</v>
      </c>
      <c r="CC46" s="55"/>
      <c r="CD46" s="42" t="s">
        <v>157</v>
      </c>
      <c r="CE46" s="42" t="s">
        <v>157</v>
      </c>
      <c r="CF46" s="42" t="s">
        <v>157</v>
      </c>
      <c r="CG46" s="54" t="s">
        <v>157</v>
      </c>
      <c r="CH46" s="55"/>
      <c r="CI46" s="42" t="s">
        <v>157</v>
      </c>
      <c r="CJ46" s="42" t="s">
        <v>157</v>
      </c>
      <c r="CK46" s="42" t="s">
        <v>157</v>
      </c>
      <c r="CL46" s="54" t="s">
        <v>157</v>
      </c>
      <c r="CM46" s="55"/>
      <c r="CN46" s="42" t="s">
        <v>157</v>
      </c>
      <c r="CO46" s="42" t="s">
        <v>157</v>
      </c>
      <c r="CP46" s="42" t="s">
        <v>157</v>
      </c>
      <c r="CQ46" s="54" t="s">
        <v>157</v>
      </c>
      <c r="CR46" s="55"/>
    </row>
    <row r="47" spans="1:96" x14ac:dyDescent="0.25">
      <c r="A47" s="26" t="s">
        <v>24</v>
      </c>
      <c r="B47" s="23">
        <v>123</v>
      </c>
      <c r="C47" s="23">
        <v>2</v>
      </c>
      <c r="D47" s="23">
        <v>764001</v>
      </c>
      <c r="E47" s="23" t="s">
        <v>43</v>
      </c>
      <c r="F47" s="23" t="s">
        <v>12</v>
      </c>
      <c r="G47" s="23" t="s">
        <v>13</v>
      </c>
      <c r="H47" s="22" t="s">
        <v>192</v>
      </c>
      <c r="I47" s="34">
        <v>7.24</v>
      </c>
      <c r="J47" s="42" t="s">
        <v>157</v>
      </c>
      <c r="K47" s="37">
        <v>7.55</v>
      </c>
      <c r="L47" s="37">
        <v>7.41</v>
      </c>
      <c r="M47" s="37">
        <v>7.48</v>
      </c>
      <c r="N47" s="54">
        <v>-0.14000000000000001</v>
      </c>
      <c r="O47" s="59"/>
      <c r="P47" s="37">
        <v>8.9</v>
      </c>
      <c r="Q47" s="37">
        <v>8.35</v>
      </c>
      <c r="R47" s="37">
        <v>8.6300000000000008</v>
      </c>
      <c r="S47" s="54">
        <v>-0.55000000000000004</v>
      </c>
      <c r="T47" s="59" t="s">
        <v>153</v>
      </c>
      <c r="U47" s="37">
        <v>8.5</v>
      </c>
      <c r="V47" s="95">
        <v>8.34</v>
      </c>
      <c r="W47" s="37">
        <v>8.42</v>
      </c>
      <c r="X47" s="54">
        <v>-0.16</v>
      </c>
      <c r="Y47" s="59"/>
      <c r="Z47" s="37">
        <v>8.69</v>
      </c>
      <c r="AA47" s="37">
        <v>8.1</v>
      </c>
      <c r="AB47" s="37">
        <v>8.39</v>
      </c>
      <c r="AC47" s="54">
        <v>-0.59</v>
      </c>
      <c r="AD47" s="59" t="s">
        <v>153</v>
      </c>
      <c r="AE47" s="37">
        <v>8.39</v>
      </c>
      <c r="AF47" s="37">
        <v>7.64</v>
      </c>
      <c r="AG47" s="37">
        <v>8.02</v>
      </c>
      <c r="AH47" s="54">
        <v>-0.75</v>
      </c>
      <c r="AI47" s="59" t="s">
        <v>153</v>
      </c>
      <c r="AJ47" s="37">
        <v>7.91</v>
      </c>
      <c r="AK47" s="37">
        <v>7.35</v>
      </c>
      <c r="AL47" s="37">
        <v>7.63</v>
      </c>
      <c r="AM47" s="54">
        <v>-0.56000000000000005</v>
      </c>
      <c r="AN47" s="59" t="s">
        <v>153</v>
      </c>
      <c r="AO47" s="37">
        <v>8.35</v>
      </c>
      <c r="AP47" s="37">
        <v>7.62</v>
      </c>
      <c r="AQ47" s="37">
        <v>7.98</v>
      </c>
      <c r="AR47" s="54">
        <v>-0.73</v>
      </c>
      <c r="AS47" s="59" t="s">
        <v>153</v>
      </c>
      <c r="AT47" s="37">
        <v>7.48</v>
      </c>
      <c r="AU47" s="37">
        <v>7.07</v>
      </c>
      <c r="AV47" s="37">
        <v>7.27</v>
      </c>
      <c r="AW47" s="54">
        <v>-0.41</v>
      </c>
      <c r="AX47" s="59" t="s">
        <v>153</v>
      </c>
      <c r="AY47" s="37">
        <v>7.33</v>
      </c>
      <c r="AZ47" s="37">
        <v>7.43</v>
      </c>
      <c r="BA47" s="37">
        <v>7.38</v>
      </c>
      <c r="BB47" s="54">
        <v>0.1</v>
      </c>
      <c r="BC47" s="59"/>
      <c r="BD47" s="21"/>
      <c r="BE47" s="43" t="s">
        <v>157</v>
      </c>
      <c r="BF47" s="42" t="s">
        <v>157</v>
      </c>
      <c r="BG47" s="42" t="s">
        <v>157</v>
      </c>
      <c r="BH47" s="53" t="s">
        <v>157</v>
      </c>
      <c r="BI47" s="55"/>
      <c r="BJ47" s="42" t="s">
        <v>157</v>
      </c>
      <c r="BK47" s="42" t="s">
        <v>157</v>
      </c>
      <c r="BL47" s="42" t="s">
        <v>157</v>
      </c>
      <c r="BM47" s="53" t="s">
        <v>157</v>
      </c>
      <c r="BN47" s="55"/>
      <c r="BO47" s="42" t="s">
        <v>157</v>
      </c>
      <c r="BP47" s="42" t="s">
        <v>157</v>
      </c>
      <c r="BQ47" s="42" t="s">
        <v>157</v>
      </c>
      <c r="BR47" s="53" t="s">
        <v>157</v>
      </c>
      <c r="BS47" s="55"/>
      <c r="BT47" s="42" t="s">
        <v>157</v>
      </c>
      <c r="BU47" s="42" t="s">
        <v>157</v>
      </c>
      <c r="BV47" s="42" t="s">
        <v>157</v>
      </c>
      <c r="BW47" s="53" t="s">
        <v>157</v>
      </c>
      <c r="BX47" s="55"/>
      <c r="BY47" s="42" t="s">
        <v>157</v>
      </c>
      <c r="BZ47" s="42" t="s">
        <v>157</v>
      </c>
      <c r="CA47" s="42" t="s">
        <v>157</v>
      </c>
      <c r="CB47" s="53" t="s">
        <v>157</v>
      </c>
      <c r="CC47" s="55"/>
      <c r="CD47" s="42" t="s">
        <v>157</v>
      </c>
      <c r="CE47" s="42" t="s">
        <v>157</v>
      </c>
      <c r="CF47" s="42" t="s">
        <v>157</v>
      </c>
      <c r="CG47" s="53" t="s">
        <v>157</v>
      </c>
      <c r="CH47" s="55"/>
      <c r="CI47" s="42" t="s">
        <v>157</v>
      </c>
      <c r="CJ47" s="42" t="s">
        <v>157</v>
      </c>
      <c r="CK47" s="42" t="s">
        <v>157</v>
      </c>
      <c r="CL47" s="53" t="s">
        <v>157</v>
      </c>
      <c r="CM47" s="55"/>
      <c r="CN47" s="42" t="s">
        <v>157</v>
      </c>
      <c r="CO47" s="42" t="s">
        <v>157</v>
      </c>
      <c r="CP47" s="42" t="s">
        <v>157</v>
      </c>
      <c r="CQ47" s="53" t="s">
        <v>157</v>
      </c>
      <c r="CR47" s="55"/>
    </row>
    <row r="48" spans="1:96" s="32" customFormat="1" x14ac:dyDescent="0.25">
      <c r="A48" s="26" t="s">
        <v>24</v>
      </c>
      <c r="B48" s="23" t="s">
        <v>25</v>
      </c>
      <c r="C48" s="23">
        <v>2</v>
      </c>
      <c r="D48" s="23">
        <v>696328</v>
      </c>
      <c r="E48" s="23" t="s">
        <v>173</v>
      </c>
      <c r="F48" s="23" t="s">
        <v>12</v>
      </c>
      <c r="G48" s="23" t="s">
        <v>13</v>
      </c>
      <c r="H48" s="22" t="s">
        <v>194</v>
      </c>
      <c r="I48" s="43" t="s">
        <v>157</v>
      </c>
      <c r="J48" s="42" t="s">
        <v>157</v>
      </c>
      <c r="K48" s="42" t="s">
        <v>157</v>
      </c>
      <c r="L48" s="37">
        <v>7.48</v>
      </c>
      <c r="M48" s="37">
        <v>7.48</v>
      </c>
      <c r="N48" s="54" t="s">
        <v>157</v>
      </c>
      <c r="O48" s="59"/>
      <c r="P48" s="42" t="s">
        <v>157</v>
      </c>
      <c r="Q48" s="37">
        <v>8.31</v>
      </c>
      <c r="R48" s="37">
        <v>8.31</v>
      </c>
      <c r="S48" s="54" t="s">
        <v>157</v>
      </c>
      <c r="T48" s="55"/>
      <c r="U48" s="42" t="s">
        <v>157</v>
      </c>
      <c r="V48" s="37">
        <v>7.89</v>
      </c>
      <c r="W48" s="37">
        <v>7.89</v>
      </c>
      <c r="X48" s="54" t="s">
        <v>157</v>
      </c>
      <c r="Y48" s="55"/>
      <c r="Z48" s="42" t="s">
        <v>157</v>
      </c>
      <c r="AA48" s="37">
        <v>8.35</v>
      </c>
      <c r="AB48" s="37">
        <v>8.35</v>
      </c>
      <c r="AC48" s="54" t="s">
        <v>157</v>
      </c>
      <c r="AD48" s="55"/>
      <c r="AE48" s="42" t="s">
        <v>157</v>
      </c>
      <c r="AF48" s="37">
        <v>7.85</v>
      </c>
      <c r="AG48" s="37">
        <v>7.85</v>
      </c>
      <c r="AH48" s="54" t="s">
        <v>157</v>
      </c>
      <c r="AI48" s="55"/>
      <c r="AJ48" s="42" t="s">
        <v>157</v>
      </c>
      <c r="AK48" s="37">
        <v>7.53</v>
      </c>
      <c r="AL48" s="37">
        <v>7.53</v>
      </c>
      <c r="AM48" s="54" t="s">
        <v>157</v>
      </c>
      <c r="AN48" s="55"/>
      <c r="AO48" s="42" t="s">
        <v>157</v>
      </c>
      <c r="AP48" s="37">
        <v>7.74</v>
      </c>
      <c r="AQ48" s="37">
        <v>7.74</v>
      </c>
      <c r="AR48" s="54" t="s">
        <v>157</v>
      </c>
      <c r="AS48" s="55"/>
      <c r="AT48" s="42" t="s">
        <v>157</v>
      </c>
      <c r="AU48" s="37">
        <v>7.33</v>
      </c>
      <c r="AV48" s="37">
        <v>7.33</v>
      </c>
      <c r="AW48" s="54" t="s">
        <v>157</v>
      </c>
      <c r="AX48" s="55"/>
      <c r="AY48" s="42" t="s">
        <v>157</v>
      </c>
      <c r="AZ48" s="37">
        <v>7.6</v>
      </c>
      <c r="BA48" s="37">
        <v>7.6</v>
      </c>
      <c r="BB48" s="54" t="s">
        <v>157</v>
      </c>
      <c r="BC48" s="55"/>
      <c r="BD48" s="21"/>
      <c r="BE48" s="43" t="s">
        <v>157</v>
      </c>
      <c r="BF48" s="42" t="s">
        <v>157</v>
      </c>
      <c r="BG48" s="42" t="s">
        <v>157</v>
      </c>
      <c r="BH48" s="54" t="s">
        <v>157</v>
      </c>
      <c r="BI48" s="55"/>
      <c r="BJ48" s="42" t="s">
        <v>157</v>
      </c>
      <c r="BK48" s="42" t="s">
        <v>157</v>
      </c>
      <c r="BL48" s="42" t="s">
        <v>157</v>
      </c>
      <c r="BM48" s="54" t="s">
        <v>157</v>
      </c>
      <c r="BN48" s="55"/>
      <c r="BO48" s="42" t="s">
        <v>157</v>
      </c>
      <c r="BP48" s="42" t="s">
        <v>157</v>
      </c>
      <c r="BQ48" s="42" t="s">
        <v>157</v>
      </c>
      <c r="BR48" s="54" t="s">
        <v>157</v>
      </c>
      <c r="BS48" s="55"/>
      <c r="BT48" s="42" t="s">
        <v>157</v>
      </c>
      <c r="BU48" s="42" t="s">
        <v>157</v>
      </c>
      <c r="BV48" s="42" t="s">
        <v>157</v>
      </c>
      <c r="BW48" s="54" t="s">
        <v>157</v>
      </c>
      <c r="BX48" s="55"/>
      <c r="BY48" s="42" t="s">
        <v>157</v>
      </c>
      <c r="BZ48" s="42" t="s">
        <v>157</v>
      </c>
      <c r="CA48" s="42" t="s">
        <v>157</v>
      </c>
      <c r="CB48" s="54" t="s">
        <v>157</v>
      </c>
      <c r="CC48" s="55"/>
      <c r="CD48" s="42" t="s">
        <v>157</v>
      </c>
      <c r="CE48" s="42" t="s">
        <v>157</v>
      </c>
      <c r="CF48" s="42" t="s">
        <v>157</v>
      </c>
      <c r="CG48" s="54" t="s">
        <v>157</v>
      </c>
      <c r="CH48" s="55"/>
      <c r="CI48" s="42" t="s">
        <v>157</v>
      </c>
      <c r="CJ48" s="42" t="s">
        <v>157</v>
      </c>
      <c r="CK48" s="42" t="s">
        <v>157</v>
      </c>
      <c r="CL48" s="54" t="s">
        <v>157</v>
      </c>
      <c r="CM48" s="55"/>
      <c r="CN48" s="42" t="s">
        <v>157</v>
      </c>
      <c r="CO48" s="42" t="s">
        <v>157</v>
      </c>
      <c r="CP48" s="42" t="s">
        <v>157</v>
      </c>
      <c r="CQ48" s="54" t="s">
        <v>157</v>
      </c>
      <c r="CR48" s="55"/>
    </row>
    <row r="49" spans="1:96" x14ac:dyDescent="0.25">
      <c r="A49" s="26" t="s">
        <v>24</v>
      </c>
      <c r="B49" s="23">
        <v>123</v>
      </c>
      <c r="C49" s="23">
        <v>2</v>
      </c>
      <c r="D49" s="23">
        <v>741728</v>
      </c>
      <c r="E49" s="23" t="s">
        <v>44</v>
      </c>
      <c r="F49" s="23" t="s">
        <v>12</v>
      </c>
      <c r="G49" s="23" t="s">
        <v>13</v>
      </c>
      <c r="H49" s="22"/>
      <c r="I49" s="34">
        <v>7.86</v>
      </c>
      <c r="J49" s="37">
        <v>7.08</v>
      </c>
      <c r="K49" s="37">
        <v>8.14</v>
      </c>
      <c r="L49" s="42" t="s">
        <v>157</v>
      </c>
      <c r="M49" s="37">
        <v>8.14</v>
      </c>
      <c r="N49" s="54" t="s">
        <v>157</v>
      </c>
      <c r="O49" s="59"/>
      <c r="P49" s="37">
        <v>8.74</v>
      </c>
      <c r="Q49" s="42" t="s">
        <v>157</v>
      </c>
      <c r="R49" s="37">
        <v>8.74</v>
      </c>
      <c r="S49" s="54" t="s">
        <v>157</v>
      </c>
      <c r="T49" s="55"/>
      <c r="U49" s="37">
        <v>8.98</v>
      </c>
      <c r="V49" s="42" t="s">
        <v>157</v>
      </c>
      <c r="W49" s="37">
        <v>8.98</v>
      </c>
      <c r="X49" s="54" t="s">
        <v>157</v>
      </c>
      <c r="Y49" s="55"/>
      <c r="Z49" s="37">
        <v>8.43</v>
      </c>
      <c r="AA49" s="42" t="s">
        <v>157</v>
      </c>
      <c r="AB49" s="37">
        <v>8.43</v>
      </c>
      <c r="AC49" s="54" t="s">
        <v>157</v>
      </c>
      <c r="AD49" s="55"/>
      <c r="AE49" s="37">
        <v>8.5399999999999991</v>
      </c>
      <c r="AF49" s="42" t="s">
        <v>157</v>
      </c>
      <c r="AG49" s="37">
        <v>8.5399999999999991</v>
      </c>
      <c r="AH49" s="54" t="s">
        <v>157</v>
      </c>
      <c r="AI49" s="55"/>
      <c r="AJ49" s="37">
        <v>7.55</v>
      </c>
      <c r="AK49" s="42" t="s">
        <v>157</v>
      </c>
      <c r="AL49" s="37">
        <v>7.55</v>
      </c>
      <c r="AM49" s="54" t="s">
        <v>157</v>
      </c>
      <c r="AN49" s="55"/>
      <c r="AO49" s="37">
        <v>7.78</v>
      </c>
      <c r="AP49" s="42" t="s">
        <v>157</v>
      </c>
      <c r="AQ49" s="37">
        <v>7.78</v>
      </c>
      <c r="AR49" s="54" t="s">
        <v>157</v>
      </c>
      <c r="AS49" s="55"/>
      <c r="AT49" s="37">
        <v>7.33</v>
      </c>
      <c r="AU49" s="42" t="s">
        <v>157</v>
      </c>
      <c r="AV49" s="37">
        <v>7.33</v>
      </c>
      <c r="AW49" s="54" t="s">
        <v>157</v>
      </c>
      <c r="AX49" s="55"/>
      <c r="AY49" s="37">
        <v>8.06</v>
      </c>
      <c r="AZ49" s="42" t="s">
        <v>157</v>
      </c>
      <c r="BA49" s="37">
        <v>8.06</v>
      </c>
      <c r="BB49" s="54" t="s">
        <v>157</v>
      </c>
      <c r="BC49" s="55"/>
      <c r="BD49" s="21"/>
      <c r="BE49" s="43" t="s">
        <v>157</v>
      </c>
      <c r="BF49" s="42" t="s">
        <v>157</v>
      </c>
      <c r="BG49" s="42" t="s">
        <v>157</v>
      </c>
      <c r="BH49" s="54" t="s">
        <v>157</v>
      </c>
      <c r="BI49" s="55"/>
      <c r="BJ49" s="42" t="s">
        <v>157</v>
      </c>
      <c r="BK49" s="42" t="s">
        <v>157</v>
      </c>
      <c r="BL49" s="42" t="s">
        <v>157</v>
      </c>
      <c r="BM49" s="54" t="s">
        <v>157</v>
      </c>
      <c r="BN49" s="55"/>
      <c r="BO49" s="42" t="s">
        <v>157</v>
      </c>
      <c r="BP49" s="42" t="s">
        <v>157</v>
      </c>
      <c r="BQ49" s="42" t="s">
        <v>157</v>
      </c>
      <c r="BR49" s="54" t="s">
        <v>157</v>
      </c>
      <c r="BS49" s="55"/>
      <c r="BT49" s="42" t="s">
        <v>157</v>
      </c>
      <c r="BU49" s="42" t="s">
        <v>157</v>
      </c>
      <c r="BV49" s="42" t="s">
        <v>157</v>
      </c>
      <c r="BW49" s="54" t="s">
        <v>157</v>
      </c>
      <c r="BX49" s="55"/>
      <c r="BY49" s="42" t="s">
        <v>157</v>
      </c>
      <c r="BZ49" s="42" t="s">
        <v>157</v>
      </c>
      <c r="CA49" s="42" t="s">
        <v>157</v>
      </c>
      <c r="CB49" s="54" t="s">
        <v>157</v>
      </c>
      <c r="CC49" s="55"/>
      <c r="CD49" s="42" t="s">
        <v>157</v>
      </c>
      <c r="CE49" s="42" t="s">
        <v>157</v>
      </c>
      <c r="CF49" s="42" t="s">
        <v>157</v>
      </c>
      <c r="CG49" s="54" t="s">
        <v>157</v>
      </c>
      <c r="CH49" s="55"/>
      <c r="CI49" s="42" t="s">
        <v>157</v>
      </c>
      <c r="CJ49" s="42" t="s">
        <v>157</v>
      </c>
      <c r="CK49" s="42" t="s">
        <v>157</v>
      </c>
      <c r="CL49" s="54" t="s">
        <v>157</v>
      </c>
      <c r="CM49" s="55"/>
      <c r="CN49" s="42" t="s">
        <v>157</v>
      </c>
      <c r="CO49" s="42" t="s">
        <v>157</v>
      </c>
      <c r="CP49" s="42" t="s">
        <v>157</v>
      </c>
      <c r="CQ49" s="54" t="s">
        <v>157</v>
      </c>
      <c r="CR49" s="55"/>
    </row>
    <row r="50" spans="1:96" x14ac:dyDescent="0.25">
      <c r="A50" s="26" t="s">
        <v>24</v>
      </c>
      <c r="B50" s="23">
        <v>123</v>
      </c>
      <c r="C50" s="23">
        <v>2</v>
      </c>
      <c r="D50" s="23">
        <v>696005</v>
      </c>
      <c r="E50" s="23" t="s">
        <v>45</v>
      </c>
      <c r="F50" s="23" t="s">
        <v>12</v>
      </c>
      <c r="G50" s="23" t="s">
        <v>13</v>
      </c>
      <c r="H50" s="22" t="s">
        <v>193</v>
      </c>
      <c r="I50" s="33">
        <v>6.52</v>
      </c>
      <c r="J50" s="37">
        <v>7.17</v>
      </c>
      <c r="K50" s="37">
        <v>7.15</v>
      </c>
      <c r="L50" s="37">
        <v>7.64</v>
      </c>
      <c r="M50" s="37">
        <v>7.4</v>
      </c>
      <c r="N50" s="54">
        <v>0.49</v>
      </c>
      <c r="O50" s="59" t="s">
        <v>152</v>
      </c>
      <c r="P50" s="37">
        <v>8.27</v>
      </c>
      <c r="Q50" s="37">
        <v>8.3800000000000008</v>
      </c>
      <c r="R50" s="37">
        <v>8.33</v>
      </c>
      <c r="S50" s="54">
        <v>0.11</v>
      </c>
      <c r="T50" s="59"/>
      <c r="U50" s="37">
        <v>7.92</v>
      </c>
      <c r="V50" s="95">
        <v>8.0500000000000007</v>
      </c>
      <c r="W50" s="37">
        <v>7.99</v>
      </c>
      <c r="X50" s="54">
        <v>0.13</v>
      </c>
      <c r="Y50" s="59"/>
      <c r="Z50" s="37">
        <v>8.09</v>
      </c>
      <c r="AA50" s="37">
        <v>8.26</v>
      </c>
      <c r="AB50" s="37">
        <v>8.18</v>
      </c>
      <c r="AC50" s="54">
        <v>0.17</v>
      </c>
      <c r="AD50" s="59"/>
      <c r="AE50" s="37">
        <v>7.94</v>
      </c>
      <c r="AF50" s="37">
        <v>7.88</v>
      </c>
      <c r="AG50" s="37">
        <v>7.91</v>
      </c>
      <c r="AH50" s="54">
        <v>-0.06</v>
      </c>
      <c r="AI50" s="59"/>
      <c r="AJ50" s="37">
        <v>7.28</v>
      </c>
      <c r="AK50" s="37">
        <v>7.57</v>
      </c>
      <c r="AL50" s="37">
        <v>7.42</v>
      </c>
      <c r="AM50" s="54">
        <v>0.28999999999999998</v>
      </c>
      <c r="AN50" s="59" t="s">
        <v>152</v>
      </c>
      <c r="AO50" s="37">
        <v>7.74</v>
      </c>
      <c r="AP50" s="37">
        <v>7.7</v>
      </c>
      <c r="AQ50" s="37">
        <v>7.72</v>
      </c>
      <c r="AR50" s="54">
        <v>-0.04</v>
      </c>
      <c r="AS50" s="59"/>
      <c r="AT50" s="36">
        <v>6.82</v>
      </c>
      <c r="AU50" s="37">
        <v>7.44</v>
      </c>
      <c r="AV50" s="37">
        <v>7.13</v>
      </c>
      <c r="AW50" s="54">
        <v>0.62</v>
      </c>
      <c r="AX50" s="59" t="s">
        <v>152</v>
      </c>
      <c r="AY50" s="36">
        <v>6.06</v>
      </c>
      <c r="AZ50" s="36">
        <v>6.63</v>
      </c>
      <c r="BA50" s="36">
        <v>6.39</v>
      </c>
      <c r="BB50" s="54">
        <v>0.56999999999999995</v>
      </c>
      <c r="BC50" s="59"/>
      <c r="BD50" s="21"/>
      <c r="BE50" s="43" t="s">
        <v>157</v>
      </c>
      <c r="BF50" s="42" t="s">
        <v>157</v>
      </c>
      <c r="BG50" s="42" t="s">
        <v>157</v>
      </c>
      <c r="BH50" s="54" t="s">
        <v>157</v>
      </c>
      <c r="BI50" s="55"/>
      <c r="BJ50" s="42" t="s">
        <v>157</v>
      </c>
      <c r="BK50" s="42" t="s">
        <v>157</v>
      </c>
      <c r="BL50" s="42" t="s">
        <v>157</v>
      </c>
      <c r="BM50" s="54" t="s">
        <v>157</v>
      </c>
      <c r="BN50" s="55"/>
      <c r="BO50" s="42" t="s">
        <v>157</v>
      </c>
      <c r="BP50" s="42" t="s">
        <v>157</v>
      </c>
      <c r="BQ50" s="42" t="s">
        <v>157</v>
      </c>
      <c r="BR50" s="54" t="s">
        <v>157</v>
      </c>
      <c r="BS50" s="55"/>
      <c r="BT50" s="42" t="s">
        <v>157</v>
      </c>
      <c r="BU50" s="42" t="s">
        <v>157</v>
      </c>
      <c r="BV50" s="42" t="s">
        <v>157</v>
      </c>
      <c r="BW50" s="54" t="s">
        <v>157</v>
      </c>
      <c r="BX50" s="55"/>
      <c r="BY50" s="42" t="s">
        <v>157</v>
      </c>
      <c r="BZ50" s="42" t="s">
        <v>157</v>
      </c>
      <c r="CA50" s="42" t="s">
        <v>157</v>
      </c>
      <c r="CB50" s="54" t="s">
        <v>157</v>
      </c>
      <c r="CC50" s="55"/>
      <c r="CD50" s="42" t="s">
        <v>157</v>
      </c>
      <c r="CE50" s="42" t="s">
        <v>157</v>
      </c>
      <c r="CF50" s="42" t="s">
        <v>157</v>
      </c>
      <c r="CG50" s="54" t="s">
        <v>157</v>
      </c>
      <c r="CH50" s="55"/>
      <c r="CI50" s="42" t="s">
        <v>157</v>
      </c>
      <c r="CJ50" s="42" t="s">
        <v>157</v>
      </c>
      <c r="CK50" s="42" t="s">
        <v>157</v>
      </c>
      <c r="CL50" s="54" t="s">
        <v>157</v>
      </c>
      <c r="CM50" s="55"/>
      <c r="CN50" s="42" t="s">
        <v>157</v>
      </c>
      <c r="CO50" s="42" t="s">
        <v>157</v>
      </c>
      <c r="CP50" s="42" t="s">
        <v>157</v>
      </c>
      <c r="CQ50" s="54" t="s">
        <v>157</v>
      </c>
      <c r="CR50" s="55"/>
    </row>
    <row r="51" spans="1:96" s="32" customFormat="1" x14ac:dyDescent="0.25">
      <c r="A51" s="26" t="s">
        <v>24</v>
      </c>
      <c r="B51" s="23" t="s">
        <v>25</v>
      </c>
      <c r="C51" s="23">
        <v>2</v>
      </c>
      <c r="D51" s="23">
        <v>734053</v>
      </c>
      <c r="E51" s="23" t="s">
        <v>175</v>
      </c>
      <c r="F51" s="23" t="s">
        <v>12</v>
      </c>
      <c r="G51" s="23" t="s">
        <v>13</v>
      </c>
      <c r="H51" s="22" t="s">
        <v>192</v>
      </c>
      <c r="I51" s="43" t="s">
        <v>157</v>
      </c>
      <c r="J51" s="42" t="s">
        <v>157</v>
      </c>
      <c r="K51" s="42" t="s">
        <v>157</v>
      </c>
      <c r="L51" s="37">
        <v>7.7</v>
      </c>
      <c r="M51" s="37">
        <v>7.7</v>
      </c>
      <c r="N51" s="54" t="s">
        <v>157</v>
      </c>
      <c r="O51" s="59"/>
      <c r="P51" s="42" t="s">
        <v>157</v>
      </c>
      <c r="Q51" s="37">
        <v>8.8800000000000008</v>
      </c>
      <c r="R51" s="37">
        <v>8.8800000000000008</v>
      </c>
      <c r="S51" s="54" t="s">
        <v>157</v>
      </c>
      <c r="T51" s="55"/>
      <c r="U51" s="42" t="s">
        <v>157</v>
      </c>
      <c r="V51" s="95">
        <v>8.6199999999999992</v>
      </c>
      <c r="W51" s="37">
        <v>8.6199999999999992</v>
      </c>
      <c r="X51" s="54" t="s">
        <v>157</v>
      </c>
      <c r="Y51" s="55"/>
      <c r="Z51" s="42" t="s">
        <v>157</v>
      </c>
      <c r="AA51" s="37">
        <v>8.7799999999999994</v>
      </c>
      <c r="AB51" s="37">
        <v>8.7799999999999994</v>
      </c>
      <c r="AC51" s="54" t="s">
        <v>157</v>
      </c>
      <c r="AD51" s="55"/>
      <c r="AE51" s="42" t="s">
        <v>157</v>
      </c>
      <c r="AF51" s="37">
        <v>8.27</v>
      </c>
      <c r="AG51" s="37">
        <v>8.27</v>
      </c>
      <c r="AH51" s="54" t="s">
        <v>157</v>
      </c>
      <c r="AI51" s="55"/>
      <c r="AJ51" s="42" t="s">
        <v>157</v>
      </c>
      <c r="AK51" s="37">
        <v>7.86</v>
      </c>
      <c r="AL51" s="37">
        <v>7.86</v>
      </c>
      <c r="AM51" s="54" t="s">
        <v>157</v>
      </c>
      <c r="AN51" s="55"/>
      <c r="AO51" s="42" t="s">
        <v>157</v>
      </c>
      <c r="AP51" s="95">
        <v>8.19</v>
      </c>
      <c r="AQ51" s="37">
        <v>8.19</v>
      </c>
      <c r="AR51" s="54" t="s">
        <v>157</v>
      </c>
      <c r="AS51" s="55"/>
      <c r="AT51" s="42" t="s">
        <v>157</v>
      </c>
      <c r="AU51" s="37">
        <v>7.52</v>
      </c>
      <c r="AV51" s="37">
        <v>7.52</v>
      </c>
      <c r="AW51" s="54" t="s">
        <v>157</v>
      </c>
      <c r="AX51" s="55"/>
      <c r="AY51" s="42" t="s">
        <v>157</v>
      </c>
      <c r="AZ51" s="36">
        <v>6.94</v>
      </c>
      <c r="BA51" s="36">
        <v>6.94</v>
      </c>
      <c r="BB51" s="54" t="s">
        <v>157</v>
      </c>
      <c r="BC51" s="55"/>
      <c r="BD51" s="21"/>
      <c r="BE51" s="43" t="s">
        <v>157</v>
      </c>
      <c r="BF51" s="42" t="s">
        <v>157</v>
      </c>
      <c r="BG51" s="42" t="s">
        <v>157</v>
      </c>
      <c r="BH51" s="54" t="s">
        <v>157</v>
      </c>
      <c r="BI51" s="55"/>
      <c r="BJ51" s="42" t="s">
        <v>157</v>
      </c>
      <c r="BK51" s="42" t="s">
        <v>157</v>
      </c>
      <c r="BL51" s="42" t="s">
        <v>157</v>
      </c>
      <c r="BM51" s="54" t="s">
        <v>157</v>
      </c>
      <c r="BN51" s="55"/>
      <c r="BO51" s="42" t="s">
        <v>157</v>
      </c>
      <c r="BP51" s="42" t="s">
        <v>157</v>
      </c>
      <c r="BQ51" s="42" t="s">
        <v>157</v>
      </c>
      <c r="BR51" s="54" t="s">
        <v>157</v>
      </c>
      <c r="BS51" s="55"/>
      <c r="BT51" s="42" t="s">
        <v>157</v>
      </c>
      <c r="BU51" s="42" t="s">
        <v>157</v>
      </c>
      <c r="BV51" s="42" t="s">
        <v>157</v>
      </c>
      <c r="BW51" s="54" t="s">
        <v>157</v>
      </c>
      <c r="BX51" s="55"/>
      <c r="BY51" s="42" t="s">
        <v>157</v>
      </c>
      <c r="BZ51" s="42" t="s">
        <v>157</v>
      </c>
      <c r="CA51" s="42" t="s">
        <v>157</v>
      </c>
      <c r="CB51" s="54" t="s">
        <v>157</v>
      </c>
      <c r="CC51" s="55"/>
      <c r="CD51" s="42" t="s">
        <v>157</v>
      </c>
      <c r="CE51" s="42" t="s">
        <v>157</v>
      </c>
      <c r="CF51" s="42" t="s">
        <v>157</v>
      </c>
      <c r="CG51" s="54" t="s">
        <v>157</v>
      </c>
      <c r="CH51" s="55"/>
      <c r="CI51" s="42" t="s">
        <v>157</v>
      </c>
      <c r="CJ51" s="42" t="s">
        <v>157</v>
      </c>
      <c r="CK51" s="42" t="s">
        <v>157</v>
      </c>
      <c r="CL51" s="54" t="s">
        <v>157</v>
      </c>
      <c r="CM51" s="55"/>
      <c r="CN51" s="42" t="s">
        <v>157</v>
      </c>
      <c r="CO51" s="42" t="s">
        <v>157</v>
      </c>
      <c r="CP51" s="42" t="s">
        <v>157</v>
      </c>
      <c r="CQ51" s="54" t="s">
        <v>157</v>
      </c>
      <c r="CR51" s="55"/>
    </row>
    <row r="52" spans="1:96" s="32" customFormat="1" x14ac:dyDescent="0.25">
      <c r="A52" s="26" t="s">
        <v>24</v>
      </c>
      <c r="B52" s="23" t="s">
        <v>25</v>
      </c>
      <c r="C52" s="23">
        <v>2</v>
      </c>
      <c r="D52" s="23">
        <v>726802</v>
      </c>
      <c r="E52" s="23" t="s">
        <v>176</v>
      </c>
      <c r="F52" s="23" t="s">
        <v>12</v>
      </c>
      <c r="G52" s="23" t="s">
        <v>13</v>
      </c>
      <c r="H52" s="22" t="s">
        <v>192</v>
      </c>
      <c r="I52" s="43" t="s">
        <v>157</v>
      </c>
      <c r="J52" s="42" t="s">
        <v>157</v>
      </c>
      <c r="K52" s="42" t="s">
        <v>157</v>
      </c>
      <c r="L52" s="37">
        <v>7.87</v>
      </c>
      <c r="M52" s="37">
        <v>7.87</v>
      </c>
      <c r="N52" s="54" t="s">
        <v>157</v>
      </c>
      <c r="O52" s="59"/>
      <c r="P52" s="42" t="s">
        <v>157</v>
      </c>
      <c r="Q52" s="38">
        <v>9.06</v>
      </c>
      <c r="R52" s="38">
        <v>9.06</v>
      </c>
      <c r="S52" s="54" t="s">
        <v>157</v>
      </c>
      <c r="T52" s="55"/>
      <c r="U52" s="42" t="s">
        <v>157</v>
      </c>
      <c r="V52" s="95">
        <v>8.92</v>
      </c>
      <c r="W52" s="37">
        <v>8.92</v>
      </c>
      <c r="X52" s="54" t="s">
        <v>157</v>
      </c>
      <c r="Y52" s="55"/>
      <c r="Z52" s="42" t="s">
        <v>157</v>
      </c>
      <c r="AA52" s="37">
        <v>8.76</v>
      </c>
      <c r="AB52" s="37">
        <v>8.76</v>
      </c>
      <c r="AC52" s="54" t="s">
        <v>157</v>
      </c>
      <c r="AD52" s="55"/>
      <c r="AE52" s="42" t="s">
        <v>157</v>
      </c>
      <c r="AF52" s="37">
        <v>8.39</v>
      </c>
      <c r="AG52" s="37">
        <v>8.39</v>
      </c>
      <c r="AH52" s="54" t="s">
        <v>157</v>
      </c>
      <c r="AI52" s="55"/>
      <c r="AJ52" s="42" t="s">
        <v>157</v>
      </c>
      <c r="AK52" s="37">
        <v>7.91</v>
      </c>
      <c r="AL52" s="37">
        <v>7.91</v>
      </c>
      <c r="AM52" s="54" t="s">
        <v>157</v>
      </c>
      <c r="AN52" s="55"/>
      <c r="AO52" s="42" t="s">
        <v>157</v>
      </c>
      <c r="AP52" s="95">
        <v>8.1300000000000008</v>
      </c>
      <c r="AQ52" s="37">
        <v>8.1300000000000008</v>
      </c>
      <c r="AR52" s="54" t="s">
        <v>157</v>
      </c>
      <c r="AS52" s="55"/>
      <c r="AT52" s="42" t="s">
        <v>157</v>
      </c>
      <c r="AU52" s="37">
        <v>7.69</v>
      </c>
      <c r="AV52" s="37">
        <v>7.69</v>
      </c>
      <c r="AW52" s="54" t="s">
        <v>157</v>
      </c>
      <c r="AX52" s="55"/>
      <c r="AY52" s="42" t="s">
        <v>157</v>
      </c>
      <c r="AZ52" s="37">
        <v>7.07</v>
      </c>
      <c r="BA52" s="37">
        <v>7.07</v>
      </c>
      <c r="BB52" s="54" t="s">
        <v>157</v>
      </c>
      <c r="BC52" s="55"/>
      <c r="BD52" s="21"/>
      <c r="BE52" s="43" t="s">
        <v>157</v>
      </c>
      <c r="BF52" s="42" t="s">
        <v>157</v>
      </c>
      <c r="BG52" s="42" t="s">
        <v>157</v>
      </c>
      <c r="BH52" s="54" t="s">
        <v>157</v>
      </c>
      <c r="BI52" s="55"/>
      <c r="BJ52" s="42" t="s">
        <v>157</v>
      </c>
      <c r="BK52" s="42" t="s">
        <v>157</v>
      </c>
      <c r="BL52" s="42" t="s">
        <v>157</v>
      </c>
      <c r="BM52" s="54" t="s">
        <v>157</v>
      </c>
      <c r="BN52" s="55"/>
      <c r="BO52" s="42" t="s">
        <v>157</v>
      </c>
      <c r="BP52" s="42" t="s">
        <v>157</v>
      </c>
      <c r="BQ52" s="42" t="s">
        <v>157</v>
      </c>
      <c r="BR52" s="54" t="s">
        <v>157</v>
      </c>
      <c r="BS52" s="55"/>
      <c r="BT52" s="42" t="s">
        <v>157</v>
      </c>
      <c r="BU52" s="42" t="s">
        <v>157</v>
      </c>
      <c r="BV52" s="42" t="s">
        <v>157</v>
      </c>
      <c r="BW52" s="54" t="s">
        <v>157</v>
      </c>
      <c r="BX52" s="55"/>
      <c r="BY52" s="42" t="s">
        <v>157</v>
      </c>
      <c r="BZ52" s="42" t="s">
        <v>157</v>
      </c>
      <c r="CA52" s="42" t="s">
        <v>157</v>
      </c>
      <c r="CB52" s="54" t="s">
        <v>157</v>
      </c>
      <c r="CC52" s="55"/>
      <c r="CD52" s="42" t="s">
        <v>157</v>
      </c>
      <c r="CE52" s="42" t="s">
        <v>157</v>
      </c>
      <c r="CF52" s="42" t="s">
        <v>157</v>
      </c>
      <c r="CG52" s="54" t="s">
        <v>157</v>
      </c>
      <c r="CH52" s="55"/>
      <c r="CI52" s="42" t="s">
        <v>157</v>
      </c>
      <c r="CJ52" s="42" t="s">
        <v>157</v>
      </c>
      <c r="CK52" s="42" t="s">
        <v>157</v>
      </c>
      <c r="CL52" s="54" t="s">
        <v>157</v>
      </c>
      <c r="CM52" s="55"/>
      <c r="CN52" s="42" t="s">
        <v>157</v>
      </c>
      <c r="CO52" s="42" t="s">
        <v>157</v>
      </c>
      <c r="CP52" s="42" t="s">
        <v>157</v>
      </c>
      <c r="CQ52" s="54" t="s">
        <v>157</v>
      </c>
      <c r="CR52" s="55"/>
    </row>
    <row r="53" spans="1:96" s="32" customFormat="1" x14ac:dyDescent="0.25">
      <c r="A53" s="26" t="s">
        <v>24</v>
      </c>
      <c r="B53" s="23" t="s">
        <v>25</v>
      </c>
      <c r="C53" s="23">
        <v>2</v>
      </c>
      <c r="D53" s="23">
        <v>683003</v>
      </c>
      <c r="E53" s="23" t="s">
        <v>177</v>
      </c>
      <c r="F53" s="23" t="s">
        <v>12</v>
      </c>
      <c r="G53" s="23" t="s">
        <v>13</v>
      </c>
      <c r="H53" s="22" t="s">
        <v>192</v>
      </c>
      <c r="I53" s="43" t="s">
        <v>157</v>
      </c>
      <c r="J53" s="42" t="s">
        <v>157</v>
      </c>
      <c r="K53" s="42" t="s">
        <v>157</v>
      </c>
      <c r="L53" s="37">
        <v>7.62</v>
      </c>
      <c r="M53" s="37">
        <v>7.62</v>
      </c>
      <c r="N53" s="54" t="s">
        <v>157</v>
      </c>
      <c r="O53" s="59"/>
      <c r="P53" s="42" t="s">
        <v>157</v>
      </c>
      <c r="Q53" s="37">
        <v>8.66</v>
      </c>
      <c r="R53" s="37">
        <v>8.66</v>
      </c>
      <c r="S53" s="54" t="s">
        <v>157</v>
      </c>
      <c r="T53" s="55"/>
      <c r="U53" s="42" t="s">
        <v>157</v>
      </c>
      <c r="V53" s="95">
        <v>8.5299999999999994</v>
      </c>
      <c r="W53" s="37">
        <v>8.5299999999999994</v>
      </c>
      <c r="X53" s="54" t="s">
        <v>157</v>
      </c>
      <c r="Y53" s="55"/>
      <c r="Z53" s="42" t="s">
        <v>157</v>
      </c>
      <c r="AA53" s="37">
        <v>8.4600000000000009</v>
      </c>
      <c r="AB53" s="37">
        <v>8.4600000000000009</v>
      </c>
      <c r="AC53" s="54" t="s">
        <v>157</v>
      </c>
      <c r="AD53" s="55"/>
      <c r="AE53" s="42" t="s">
        <v>157</v>
      </c>
      <c r="AF53" s="37">
        <v>8.25</v>
      </c>
      <c r="AG53" s="37">
        <v>8.25</v>
      </c>
      <c r="AH53" s="54" t="s">
        <v>157</v>
      </c>
      <c r="AI53" s="55"/>
      <c r="AJ53" s="42" t="s">
        <v>157</v>
      </c>
      <c r="AK53" s="37">
        <v>7.93</v>
      </c>
      <c r="AL53" s="37">
        <v>7.93</v>
      </c>
      <c r="AM53" s="54" t="s">
        <v>157</v>
      </c>
      <c r="AN53" s="55"/>
      <c r="AO53" s="42" t="s">
        <v>157</v>
      </c>
      <c r="AP53" s="95">
        <v>8.2100000000000009</v>
      </c>
      <c r="AQ53" s="37">
        <v>8.2100000000000009</v>
      </c>
      <c r="AR53" s="54" t="s">
        <v>157</v>
      </c>
      <c r="AS53" s="55"/>
      <c r="AT53" s="42" t="s">
        <v>157</v>
      </c>
      <c r="AU53" s="37">
        <v>7.66</v>
      </c>
      <c r="AV53" s="37">
        <v>7.66</v>
      </c>
      <c r="AW53" s="54" t="s">
        <v>157</v>
      </c>
      <c r="AX53" s="55"/>
      <c r="AY53" s="42" t="s">
        <v>157</v>
      </c>
      <c r="AZ53" s="37">
        <v>7.22</v>
      </c>
      <c r="BA53" s="37">
        <v>7.22</v>
      </c>
      <c r="BB53" s="54" t="s">
        <v>157</v>
      </c>
      <c r="BC53" s="55"/>
      <c r="BD53" s="21"/>
      <c r="BE53" s="43" t="s">
        <v>157</v>
      </c>
      <c r="BF53" s="42" t="s">
        <v>157</v>
      </c>
      <c r="BG53" s="42" t="s">
        <v>157</v>
      </c>
      <c r="BH53" s="54" t="s">
        <v>157</v>
      </c>
      <c r="BI53" s="55"/>
      <c r="BJ53" s="42" t="s">
        <v>157</v>
      </c>
      <c r="BK53" s="42" t="s">
        <v>157</v>
      </c>
      <c r="BL53" s="42" t="s">
        <v>157</v>
      </c>
      <c r="BM53" s="54" t="s">
        <v>157</v>
      </c>
      <c r="BN53" s="55"/>
      <c r="BO53" s="42" t="s">
        <v>157</v>
      </c>
      <c r="BP53" s="42" t="s">
        <v>157</v>
      </c>
      <c r="BQ53" s="42" t="s">
        <v>157</v>
      </c>
      <c r="BR53" s="54" t="s">
        <v>157</v>
      </c>
      <c r="BS53" s="55"/>
      <c r="BT53" s="42" t="s">
        <v>157</v>
      </c>
      <c r="BU53" s="42" t="s">
        <v>157</v>
      </c>
      <c r="BV53" s="42" t="s">
        <v>157</v>
      </c>
      <c r="BW53" s="54" t="s">
        <v>157</v>
      </c>
      <c r="BX53" s="55"/>
      <c r="BY53" s="42" t="s">
        <v>157</v>
      </c>
      <c r="BZ53" s="42" t="s">
        <v>157</v>
      </c>
      <c r="CA53" s="42" t="s">
        <v>157</v>
      </c>
      <c r="CB53" s="54" t="s">
        <v>157</v>
      </c>
      <c r="CC53" s="55"/>
      <c r="CD53" s="42" t="s">
        <v>157</v>
      </c>
      <c r="CE53" s="42" t="s">
        <v>157</v>
      </c>
      <c r="CF53" s="42" t="s">
        <v>157</v>
      </c>
      <c r="CG53" s="54" t="s">
        <v>157</v>
      </c>
      <c r="CH53" s="55"/>
      <c r="CI53" s="42" t="s">
        <v>157</v>
      </c>
      <c r="CJ53" s="42" t="s">
        <v>157</v>
      </c>
      <c r="CK53" s="42" t="s">
        <v>157</v>
      </c>
      <c r="CL53" s="54" t="s">
        <v>157</v>
      </c>
      <c r="CM53" s="55"/>
      <c r="CN53" s="42" t="s">
        <v>157</v>
      </c>
      <c r="CO53" s="42" t="s">
        <v>157</v>
      </c>
      <c r="CP53" s="42" t="s">
        <v>157</v>
      </c>
      <c r="CQ53" s="54" t="s">
        <v>157</v>
      </c>
      <c r="CR53" s="55"/>
    </row>
    <row r="54" spans="1:96" x14ac:dyDescent="0.25">
      <c r="A54" s="26" t="s">
        <v>24</v>
      </c>
      <c r="B54" s="23">
        <v>123</v>
      </c>
      <c r="C54" s="23">
        <v>2</v>
      </c>
      <c r="D54" s="23">
        <v>726000</v>
      </c>
      <c r="E54" s="23" t="s">
        <v>46</v>
      </c>
      <c r="F54" s="23" t="s">
        <v>12</v>
      </c>
      <c r="G54" s="23" t="s">
        <v>13</v>
      </c>
      <c r="H54" s="22" t="s">
        <v>193</v>
      </c>
      <c r="I54" s="34">
        <v>7.86</v>
      </c>
      <c r="J54" s="37">
        <v>7.48</v>
      </c>
      <c r="K54" s="37">
        <v>7.45</v>
      </c>
      <c r="L54" s="37">
        <v>7.61</v>
      </c>
      <c r="M54" s="37">
        <v>7.53</v>
      </c>
      <c r="N54" s="54">
        <v>0.16</v>
      </c>
      <c r="O54" s="59"/>
      <c r="P54" s="37">
        <v>8.73</v>
      </c>
      <c r="Q54" s="37">
        <v>8.9600000000000009</v>
      </c>
      <c r="R54" s="37">
        <v>8.85</v>
      </c>
      <c r="S54" s="54">
        <v>0.23</v>
      </c>
      <c r="T54" s="59" t="s">
        <v>152</v>
      </c>
      <c r="U54" s="37">
        <v>8.42</v>
      </c>
      <c r="V54" s="95">
        <v>8.68</v>
      </c>
      <c r="W54" s="37">
        <v>8.5500000000000007</v>
      </c>
      <c r="X54" s="54">
        <v>0.26</v>
      </c>
      <c r="Y54" s="59"/>
      <c r="Z54" s="37">
        <v>8.65</v>
      </c>
      <c r="AA54" s="37">
        <v>8.86</v>
      </c>
      <c r="AB54" s="37">
        <v>8.75</v>
      </c>
      <c r="AC54" s="54">
        <v>0.21</v>
      </c>
      <c r="AD54" s="59"/>
      <c r="AE54" s="37">
        <v>7.99</v>
      </c>
      <c r="AF54" s="37">
        <v>8.23</v>
      </c>
      <c r="AG54" s="37">
        <v>8.11</v>
      </c>
      <c r="AH54" s="54">
        <v>0.24</v>
      </c>
      <c r="AI54" s="59" t="s">
        <v>152</v>
      </c>
      <c r="AJ54" s="37">
        <v>7.56</v>
      </c>
      <c r="AK54" s="37">
        <v>7.83</v>
      </c>
      <c r="AL54" s="37">
        <v>7.69</v>
      </c>
      <c r="AM54" s="54">
        <v>0.27</v>
      </c>
      <c r="AN54" s="59" t="s">
        <v>152</v>
      </c>
      <c r="AO54" s="37">
        <v>7.91</v>
      </c>
      <c r="AP54" s="95">
        <v>8.16</v>
      </c>
      <c r="AQ54" s="37">
        <v>8.0399999999999991</v>
      </c>
      <c r="AR54" s="54">
        <v>0.25</v>
      </c>
      <c r="AS54" s="59"/>
      <c r="AT54" s="37">
        <v>7.2</v>
      </c>
      <c r="AU54" s="37">
        <v>7.49</v>
      </c>
      <c r="AV54" s="37">
        <v>7.35</v>
      </c>
      <c r="AW54" s="54">
        <v>0.28999999999999998</v>
      </c>
      <c r="AX54" s="59"/>
      <c r="AY54" s="37">
        <v>7.58</v>
      </c>
      <c r="AZ54" s="37">
        <v>8.1999999999999993</v>
      </c>
      <c r="BA54" s="37">
        <v>7.89</v>
      </c>
      <c r="BB54" s="54">
        <v>0.62</v>
      </c>
      <c r="BC54" s="59" t="s">
        <v>152</v>
      </c>
      <c r="BD54" s="21"/>
      <c r="BE54" s="43" t="s">
        <v>157</v>
      </c>
      <c r="BF54" s="42" t="s">
        <v>157</v>
      </c>
      <c r="BG54" s="42" t="s">
        <v>157</v>
      </c>
      <c r="BH54" s="54" t="s">
        <v>157</v>
      </c>
      <c r="BI54" s="55"/>
      <c r="BJ54" s="42" t="s">
        <v>157</v>
      </c>
      <c r="BK54" s="42" t="s">
        <v>157</v>
      </c>
      <c r="BL54" s="42" t="s">
        <v>157</v>
      </c>
      <c r="BM54" s="54" t="s">
        <v>157</v>
      </c>
      <c r="BN54" s="55"/>
      <c r="BO54" s="42" t="s">
        <v>157</v>
      </c>
      <c r="BP54" s="42" t="s">
        <v>157</v>
      </c>
      <c r="BQ54" s="42" t="s">
        <v>157</v>
      </c>
      <c r="BR54" s="54" t="s">
        <v>157</v>
      </c>
      <c r="BS54" s="55"/>
      <c r="BT54" s="42" t="s">
        <v>157</v>
      </c>
      <c r="BU54" s="42" t="s">
        <v>157</v>
      </c>
      <c r="BV54" s="42" t="s">
        <v>157</v>
      </c>
      <c r="BW54" s="54" t="s">
        <v>157</v>
      </c>
      <c r="BX54" s="55"/>
      <c r="BY54" s="42" t="s">
        <v>157</v>
      </c>
      <c r="BZ54" s="42" t="s">
        <v>157</v>
      </c>
      <c r="CA54" s="42" t="s">
        <v>157</v>
      </c>
      <c r="CB54" s="54" t="s">
        <v>157</v>
      </c>
      <c r="CC54" s="55"/>
      <c r="CD54" s="42" t="s">
        <v>157</v>
      </c>
      <c r="CE54" s="42" t="s">
        <v>157</v>
      </c>
      <c r="CF54" s="42" t="s">
        <v>157</v>
      </c>
      <c r="CG54" s="54" t="s">
        <v>157</v>
      </c>
      <c r="CH54" s="55"/>
      <c r="CI54" s="42" t="s">
        <v>157</v>
      </c>
      <c r="CJ54" s="42" t="s">
        <v>157</v>
      </c>
      <c r="CK54" s="42" t="s">
        <v>157</v>
      </c>
      <c r="CL54" s="54" t="s">
        <v>157</v>
      </c>
      <c r="CM54" s="55"/>
      <c r="CN54" s="42" t="s">
        <v>157</v>
      </c>
      <c r="CO54" s="42" t="s">
        <v>157</v>
      </c>
      <c r="CP54" s="42" t="s">
        <v>157</v>
      </c>
      <c r="CQ54" s="54" t="s">
        <v>157</v>
      </c>
      <c r="CR54" s="55"/>
    </row>
    <row r="55" spans="1:96" x14ac:dyDescent="0.25">
      <c r="A55" s="26" t="s">
        <v>24</v>
      </c>
      <c r="B55" s="23">
        <v>36</v>
      </c>
      <c r="C55" s="23">
        <v>2</v>
      </c>
      <c r="D55" s="23">
        <v>763029</v>
      </c>
      <c r="E55" s="23" t="s">
        <v>47</v>
      </c>
      <c r="F55" s="23" t="s">
        <v>12</v>
      </c>
      <c r="G55" s="23" t="s">
        <v>13</v>
      </c>
      <c r="H55" s="22" t="s">
        <v>193</v>
      </c>
      <c r="I55" s="34">
        <v>7.62</v>
      </c>
      <c r="J55" s="37">
        <v>7.5</v>
      </c>
      <c r="K55" s="37">
        <v>7.6</v>
      </c>
      <c r="L55" s="37">
        <v>7.93</v>
      </c>
      <c r="M55" s="37">
        <v>7.77</v>
      </c>
      <c r="N55" s="54">
        <v>0.33</v>
      </c>
      <c r="O55" s="59" t="s">
        <v>152</v>
      </c>
      <c r="P55" s="37">
        <v>8.02</v>
      </c>
      <c r="Q55" s="37">
        <v>8.6199999999999992</v>
      </c>
      <c r="R55" s="37">
        <v>8.32</v>
      </c>
      <c r="S55" s="54">
        <v>0.6</v>
      </c>
      <c r="T55" s="59" t="s">
        <v>152</v>
      </c>
      <c r="U55" s="37">
        <v>7.99</v>
      </c>
      <c r="V55" s="95">
        <v>8.52</v>
      </c>
      <c r="W55" s="37">
        <v>8.26</v>
      </c>
      <c r="X55" s="54">
        <v>0.53</v>
      </c>
      <c r="Y55" s="59" t="s">
        <v>152</v>
      </c>
      <c r="Z55" s="37">
        <v>8.1199999999999992</v>
      </c>
      <c r="AA55" s="37">
        <v>8.77</v>
      </c>
      <c r="AB55" s="37">
        <v>8.4499999999999993</v>
      </c>
      <c r="AC55" s="54">
        <v>0.65</v>
      </c>
      <c r="AD55" s="59" t="s">
        <v>152</v>
      </c>
      <c r="AE55" s="37">
        <v>8.82</v>
      </c>
      <c r="AF55" s="37">
        <v>8.81</v>
      </c>
      <c r="AG55" s="37">
        <v>8.81</v>
      </c>
      <c r="AH55" s="54">
        <v>-0.01</v>
      </c>
      <c r="AI55" s="59"/>
      <c r="AJ55" s="37">
        <v>7.44</v>
      </c>
      <c r="AK55" s="95">
        <v>8.27</v>
      </c>
      <c r="AL55" s="37">
        <v>7.86</v>
      </c>
      <c r="AM55" s="54">
        <v>0.83</v>
      </c>
      <c r="AN55" s="59" t="s">
        <v>152</v>
      </c>
      <c r="AO55" s="37">
        <v>7.53</v>
      </c>
      <c r="AP55" s="95">
        <v>8.4600000000000009</v>
      </c>
      <c r="AQ55" s="37">
        <v>8</v>
      </c>
      <c r="AR55" s="54">
        <v>0.93</v>
      </c>
      <c r="AS55" s="59" t="s">
        <v>152</v>
      </c>
      <c r="AT55" s="37">
        <v>7.36</v>
      </c>
      <c r="AU55" s="95">
        <v>8.08</v>
      </c>
      <c r="AV55" s="37">
        <v>7.72</v>
      </c>
      <c r="AW55" s="54">
        <v>0.72</v>
      </c>
      <c r="AX55" s="59" t="s">
        <v>152</v>
      </c>
      <c r="AY55" s="37">
        <v>7.33</v>
      </c>
      <c r="AZ55" s="37">
        <v>7.74</v>
      </c>
      <c r="BA55" s="37">
        <v>7.53</v>
      </c>
      <c r="BB55" s="54">
        <v>0.41</v>
      </c>
      <c r="BC55" s="59" t="s">
        <v>152</v>
      </c>
      <c r="BD55" s="21"/>
      <c r="BE55" s="34">
        <v>7.69</v>
      </c>
      <c r="BF55" s="37">
        <v>8.25</v>
      </c>
      <c r="BG55" s="37">
        <v>7.97</v>
      </c>
      <c r="BH55" s="54">
        <v>0.56000000000000005</v>
      </c>
      <c r="BI55" s="59" t="s">
        <v>152</v>
      </c>
      <c r="BJ55" s="42" t="s">
        <v>157</v>
      </c>
      <c r="BK55" s="37">
        <v>8.48</v>
      </c>
      <c r="BL55" s="37">
        <v>8.48</v>
      </c>
      <c r="BM55" s="54" t="s">
        <v>157</v>
      </c>
      <c r="BN55" s="55"/>
      <c r="BO55" s="37">
        <v>8.4</v>
      </c>
      <c r="BP55" s="37">
        <v>8.61</v>
      </c>
      <c r="BQ55" s="37">
        <v>8.51</v>
      </c>
      <c r="BR55" s="54">
        <v>0.21</v>
      </c>
      <c r="BS55" s="59"/>
      <c r="BT55" s="38">
        <v>9.2100000000000009</v>
      </c>
      <c r="BU55" s="37">
        <v>8.83</v>
      </c>
      <c r="BV55" s="38">
        <v>9.02</v>
      </c>
      <c r="BW55" s="54">
        <v>-0.38</v>
      </c>
      <c r="BX55" s="59" t="s">
        <v>153</v>
      </c>
      <c r="BY55" s="37">
        <v>7.34</v>
      </c>
      <c r="BZ55" s="37">
        <v>8.2100000000000009</v>
      </c>
      <c r="CA55" s="37">
        <v>7.78</v>
      </c>
      <c r="CB55" s="54">
        <v>0.87</v>
      </c>
      <c r="CC55" s="59" t="s">
        <v>152</v>
      </c>
      <c r="CD55" s="37">
        <v>7.42</v>
      </c>
      <c r="CE55" s="37">
        <v>8.2899999999999991</v>
      </c>
      <c r="CF55" s="37">
        <v>7.85</v>
      </c>
      <c r="CG55" s="54">
        <v>0.87</v>
      </c>
      <c r="CH55" s="59" t="s">
        <v>152</v>
      </c>
      <c r="CI55" s="37">
        <v>7.27</v>
      </c>
      <c r="CJ55" s="37">
        <v>8.1300000000000008</v>
      </c>
      <c r="CK55" s="37">
        <v>7.7</v>
      </c>
      <c r="CL55" s="54">
        <v>0.86</v>
      </c>
      <c r="CM55" s="59" t="s">
        <v>152</v>
      </c>
      <c r="CN55" s="36">
        <v>6.86</v>
      </c>
      <c r="CO55" s="37">
        <v>7.72</v>
      </c>
      <c r="CP55" s="37">
        <v>7.28</v>
      </c>
      <c r="CQ55" s="54">
        <v>0.86</v>
      </c>
      <c r="CR55" s="59" t="s">
        <v>152</v>
      </c>
    </row>
    <row r="56" spans="1:96" s="32" customFormat="1" x14ac:dyDescent="0.25">
      <c r="A56" s="26" t="s">
        <v>24</v>
      </c>
      <c r="B56" s="23" t="s">
        <v>25</v>
      </c>
      <c r="C56" s="23">
        <v>2</v>
      </c>
      <c r="D56" s="23">
        <v>761007</v>
      </c>
      <c r="E56" s="23" t="s">
        <v>180</v>
      </c>
      <c r="F56" s="23" t="s">
        <v>12</v>
      </c>
      <c r="G56" s="23" t="s">
        <v>13</v>
      </c>
      <c r="H56" s="22" t="s">
        <v>194</v>
      </c>
      <c r="I56" s="43" t="s">
        <v>157</v>
      </c>
      <c r="J56" s="42" t="s">
        <v>157</v>
      </c>
      <c r="K56" s="42" t="s">
        <v>157</v>
      </c>
      <c r="L56" s="37">
        <v>7.04</v>
      </c>
      <c r="M56" s="37">
        <v>7.04</v>
      </c>
      <c r="N56" s="54" t="s">
        <v>157</v>
      </c>
      <c r="O56" s="59"/>
      <c r="P56" s="42" t="s">
        <v>157</v>
      </c>
      <c r="Q56" s="37">
        <v>8.33</v>
      </c>
      <c r="R56" s="37">
        <v>8.33</v>
      </c>
      <c r="S56" s="54" t="s">
        <v>157</v>
      </c>
      <c r="T56" s="55"/>
      <c r="U56" s="42" t="s">
        <v>157</v>
      </c>
      <c r="V56" s="37">
        <v>7.96</v>
      </c>
      <c r="W56" s="37">
        <v>7.96</v>
      </c>
      <c r="X56" s="54" t="s">
        <v>157</v>
      </c>
      <c r="Y56" s="55"/>
      <c r="Z56" s="42" t="s">
        <v>157</v>
      </c>
      <c r="AA56" s="37">
        <v>8.31</v>
      </c>
      <c r="AB56" s="37">
        <v>8.31</v>
      </c>
      <c r="AC56" s="54" t="s">
        <v>157</v>
      </c>
      <c r="AD56" s="55"/>
      <c r="AE56" s="42" t="s">
        <v>157</v>
      </c>
      <c r="AF56" s="37">
        <v>7.78</v>
      </c>
      <c r="AG56" s="37">
        <v>7.78</v>
      </c>
      <c r="AH56" s="54" t="s">
        <v>157</v>
      </c>
      <c r="AI56" s="55"/>
      <c r="AJ56" s="42" t="s">
        <v>157</v>
      </c>
      <c r="AK56" s="37">
        <v>7.23</v>
      </c>
      <c r="AL56" s="37">
        <v>7.23</v>
      </c>
      <c r="AM56" s="54" t="s">
        <v>157</v>
      </c>
      <c r="AN56" s="55"/>
      <c r="AO56" s="42" t="s">
        <v>157</v>
      </c>
      <c r="AP56" s="37">
        <v>7.41</v>
      </c>
      <c r="AQ56" s="37">
        <v>7.41</v>
      </c>
      <c r="AR56" s="54" t="s">
        <v>157</v>
      </c>
      <c r="AS56" s="55"/>
      <c r="AT56" s="42" t="s">
        <v>157</v>
      </c>
      <c r="AU56" s="37">
        <v>7.05</v>
      </c>
      <c r="AV56" s="37">
        <v>7.05</v>
      </c>
      <c r="AW56" s="54" t="s">
        <v>157</v>
      </c>
      <c r="AX56" s="55"/>
      <c r="AY56" s="42" t="s">
        <v>157</v>
      </c>
      <c r="AZ56" s="37">
        <v>7.23</v>
      </c>
      <c r="BA56" s="37">
        <v>7.23</v>
      </c>
      <c r="BB56" s="54" t="s">
        <v>157</v>
      </c>
      <c r="BC56" s="55"/>
      <c r="BD56" s="21"/>
      <c r="BE56" s="43" t="s">
        <v>157</v>
      </c>
      <c r="BF56" s="42" t="s">
        <v>157</v>
      </c>
      <c r="BG56" s="42" t="s">
        <v>157</v>
      </c>
      <c r="BH56" s="54" t="s">
        <v>157</v>
      </c>
      <c r="BI56" s="55"/>
      <c r="BJ56" s="42" t="s">
        <v>157</v>
      </c>
      <c r="BK56" s="42" t="s">
        <v>157</v>
      </c>
      <c r="BL56" s="42" t="s">
        <v>157</v>
      </c>
      <c r="BM56" s="54" t="s">
        <v>157</v>
      </c>
      <c r="BN56" s="55"/>
      <c r="BO56" s="42" t="s">
        <v>157</v>
      </c>
      <c r="BP56" s="42" t="s">
        <v>157</v>
      </c>
      <c r="BQ56" s="42" t="s">
        <v>157</v>
      </c>
      <c r="BR56" s="54" t="s">
        <v>157</v>
      </c>
      <c r="BS56" s="55"/>
      <c r="BT56" s="42" t="s">
        <v>157</v>
      </c>
      <c r="BU56" s="42" t="s">
        <v>157</v>
      </c>
      <c r="BV56" s="42" t="s">
        <v>157</v>
      </c>
      <c r="BW56" s="54" t="s">
        <v>157</v>
      </c>
      <c r="BX56" s="55"/>
      <c r="BY56" s="42" t="s">
        <v>157</v>
      </c>
      <c r="BZ56" s="42" t="s">
        <v>157</v>
      </c>
      <c r="CA56" s="42" t="s">
        <v>157</v>
      </c>
      <c r="CB56" s="54" t="s">
        <v>157</v>
      </c>
      <c r="CC56" s="55"/>
      <c r="CD56" s="42" t="s">
        <v>157</v>
      </c>
      <c r="CE56" s="42" t="s">
        <v>157</v>
      </c>
      <c r="CF56" s="42" t="s">
        <v>157</v>
      </c>
      <c r="CG56" s="54" t="s">
        <v>157</v>
      </c>
      <c r="CH56" s="55"/>
      <c r="CI56" s="42" t="s">
        <v>157</v>
      </c>
      <c r="CJ56" s="42" t="s">
        <v>157</v>
      </c>
      <c r="CK56" s="42" t="s">
        <v>157</v>
      </c>
      <c r="CL56" s="54" t="s">
        <v>157</v>
      </c>
      <c r="CM56" s="55"/>
      <c r="CN56" s="42" t="s">
        <v>157</v>
      </c>
      <c r="CO56" s="42" t="s">
        <v>157</v>
      </c>
      <c r="CP56" s="42" t="s">
        <v>157</v>
      </c>
      <c r="CQ56" s="54" t="s">
        <v>157</v>
      </c>
      <c r="CR56" s="55"/>
    </row>
    <row r="57" spans="1:96" x14ac:dyDescent="0.25">
      <c r="A57" s="26" t="s">
        <v>24</v>
      </c>
      <c r="B57" s="23">
        <v>123</v>
      </c>
      <c r="C57" s="23">
        <v>2</v>
      </c>
      <c r="D57" s="23">
        <v>732008</v>
      </c>
      <c r="E57" s="23" t="s">
        <v>48</v>
      </c>
      <c r="F57" s="23" t="s">
        <v>12</v>
      </c>
      <c r="G57" s="23" t="s">
        <v>13</v>
      </c>
      <c r="H57" s="22" t="s">
        <v>194</v>
      </c>
      <c r="I57" s="34">
        <v>8.08</v>
      </c>
      <c r="J57" s="37">
        <v>7.67</v>
      </c>
      <c r="K57" s="37">
        <v>7.87</v>
      </c>
      <c r="L57" s="95">
        <v>8.07</v>
      </c>
      <c r="M57" s="37">
        <v>7.97</v>
      </c>
      <c r="N57" s="54">
        <v>0.2</v>
      </c>
      <c r="O57" s="59"/>
      <c r="P57" s="37">
        <v>8.67</v>
      </c>
      <c r="Q57" s="37">
        <v>8.58</v>
      </c>
      <c r="R57" s="37">
        <v>8.6199999999999992</v>
      </c>
      <c r="S57" s="54">
        <v>-0.09</v>
      </c>
      <c r="T57" s="59"/>
      <c r="U57" s="37">
        <v>8.48</v>
      </c>
      <c r="V57" s="95">
        <v>8.48</v>
      </c>
      <c r="W57" s="37">
        <v>8.48</v>
      </c>
      <c r="X57" s="54">
        <v>0</v>
      </c>
      <c r="Y57" s="59"/>
      <c r="Z57" s="37">
        <v>8.6</v>
      </c>
      <c r="AA57" s="37">
        <v>8.51</v>
      </c>
      <c r="AB57" s="37">
        <v>8.56</v>
      </c>
      <c r="AC57" s="54">
        <v>-0.09</v>
      </c>
      <c r="AD57" s="59"/>
      <c r="AE57" s="37">
        <v>8.15</v>
      </c>
      <c r="AF57" s="37">
        <v>8.2100000000000009</v>
      </c>
      <c r="AG57" s="37">
        <v>8.18</v>
      </c>
      <c r="AH57" s="54">
        <v>0.06</v>
      </c>
      <c r="AI57" s="59"/>
      <c r="AJ57" s="37">
        <v>8.2100000000000009</v>
      </c>
      <c r="AK57" s="37">
        <v>7.89</v>
      </c>
      <c r="AL57" s="37">
        <v>8.0500000000000007</v>
      </c>
      <c r="AM57" s="54">
        <v>-0.32</v>
      </c>
      <c r="AN57" s="59" t="s">
        <v>153</v>
      </c>
      <c r="AO57" s="37">
        <v>8.25</v>
      </c>
      <c r="AP57" s="95">
        <v>8.0399999999999991</v>
      </c>
      <c r="AQ57" s="37">
        <v>8.14</v>
      </c>
      <c r="AR57" s="54">
        <v>-0.21</v>
      </c>
      <c r="AS57" s="59"/>
      <c r="AT57" s="37">
        <v>8.18</v>
      </c>
      <c r="AU57" s="37">
        <v>7.74</v>
      </c>
      <c r="AV57" s="37">
        <v>7.96</v>
      </c>
      <c r="AW57" s="54">
        <v>-0.44</v>
      </c>
      <c r="AX57" s="59" t="s">
        <v>153</v>
      </c>
      <c r="AY57" s="37">
        <v>8.09</v>
      </c>
      <c r="AZ57" s="37">
        <v>7.99</v>
      </c>
      <c r="BA57" s="37">
        <v>8.0500000000000007</v>
      </c>
      <c r="BB57" s="54">
        <v>-0.1</v>
      </c>
      <c r="BC57" s="59"/>
      <c r="BD57" s="21"/>
      <c r="BE57" s="43" t="s">
        <v>157</v>
      </c>
      <c r="BF57" s="42" t="s">
        <v>157</v>
      </c>
      <c r="BG57" s="42" t="s">
        <v>157</v>
      </c>
      <c r="BH57" s="54" t="s">
        <v>157</v>
      </c>
      <c r="BI57" s="55"/>
      <c r="BJ57" s="42" t="s">
        <v>157</v>
      </c>
      <c r="BK57" s="42" t="s">
        <v>157</v>
      </c>
      <c r="BL57" s="42" t="s">
        <v>157</v>
      </c>
      <c r="BM57" s="54" t="s">
        <v>157</v>
      </c>
      <c r="BN57" s="55"/>
      <c r="BO57" s="42" t="s">
        <v>157</v>
      </c>
      <c r="BP57" s="42" t="s">
        <v>157</v>
      </c>
      <c r="BQ57" s="42" t="s">
        <v>157</v>
      </c>
      <c r="BR57" s="54" t="s">
        <v>157</v>
      </c>
      <c r="BS57" s="55"/>
      <c r="BT57" s="42" t="s">
        <v>157</v>
      </c>
      <c r="BU57" s="42" t="s">
        <v>157</v>
      </c>
      <c r="BV57" s="42" t="s">
        <v>157</v>
      </c>
      <c r="BW57" s="54" t="s">
        <v>157</v>
      </c>
      <c r="BX57" s="55"/>
      <c r="BY57" s="42" t="s">
        <v>157</v>
      </c>
      <c r="BZ57" s="42" t="s">
        <v>157</v>
      </c>
      <c r="CA57" s="42" t="s">
        <v>157</v>
      </c>
      <c r="CB57" s="54" t="s">
        <v>157</v>
      </c>
      <c r="CC57" s="55"/>
      <c r="CD57" s="42" t="s">
        <v>157</v>
      </c>
      <c r="CE57" s="42" t="s">
        <v>157</v>
      </c>
      <c r="CF57" s="42" t="s">
        <v>157</v>
      </c>
      <c r="CG57" s="54" t="s">
        <v>157</v>
      </c>
      <c r="CH57" s="55"/>
      <c r="CI57" s="42" t="s">
        <v>157</v>
      </c>
      <c r="CJ57" s="42" t="s">
        <v>157</v>
      </c>
      <c r="CK57" s="42" t="s">
        <v>157</v>
      </c>
      <c r="CL57" s="54" t="s">
        <v>157</v>
      </c>
      <c r="CM57" s="55"/>
      <c r="CN57" s="42" t="s">
        <v>157</v>
      </c>
      <c r="CO57" s="42" t="s">
        <v>157</v>
      </c>
      <c r="CP57" s="42" t="s">
        <v>157</v>
      </c>
      <c r="CQ57" s="54" t="s">
        <v>157</v>
      </c>
      <c r="CR57" s="55"/>
    </row>
    <row r="58" spans="1:96" s="32" customFormat="1" x14ac:dyDescent="0.25">
      <c r="A58" s="26" t="s">
        <v>24</v>
      </c>
      <c r="B58" s="23" t="s">
        <v>25</v>
      </c>
      <c r="C58" s="23">
        <v>2</v>
      </c>
      <c r="D58" s="23">
        <v>722587</v>
      </c>
      <c r="E58" s="23" t="s">
        <v>182</v>
      </c>
      <c r="F58" s="23" t="s">
        <v>12</v>
      </c>
      <c r="G58" s="23" t="s">
        <v>13</v>
      </c>
      <c r="H58" s="22" t="s">
        <v>192</v>
      </c>
      <c r="I58" s="43" t="s">
        <v>157</v>
      </c>
      <c r="J58" s="42" t="s">
        <v>157</v>
      </c>
      <c r="K58" s="42" t="s">
        <v>157</v>
      </c>
      <c r="L58" s="37">
        <v>7.45</v>
      </c>
      <c r="M58" s="37">
        <v>7.45</v>
      </c>
      <c r="N58" s="54" t="s">
        <v>157</v>
      </c>
      <c r="O58" s="59"/>
      <c r="P58" s="42" t="s">
        <v>157</v>
      </c>
      <c r="Q58" s="37">
        <v>8.3800000000000008</v>
      </c>
      <c r="R58" s="37">
        <v>8.3800000000000008</v>
      </c>
      <c r="S58" s="54" t="s">
        <v>157</v>
      </c>
      <c r="T58" s="55"/>
      <c r="U58" s="42" t="s">
        <v>157</v>
      </c>
      <c r="V58" s="95">
        <v>8.1</v>
      </c>
      <c r="W58" s="37">
        <v>8.1</v>
      </c>
      <c r="X58" s="54" t="s">
        <v>157</v>
      </c>
      <c r="Y58" s="55"/>
      <c r="Z58" s="42" t="s">
        <v>157</v>
      </c>
      <c r="AA58" s="37">
        <v>8.41</v>
      </c>
      <c r="AB58" s="37">
        <v>8.41</v>
      </c>
      <c r="AC58" s="54" t="s">
        <v>157</v>
      </c>
      <c r="AD58" s="55"/>
      <c r="AE58" s="42" t="s">
        <v>157</v>
      </c>
      <c r="AF58" s="37">
        <v>8.2200000000000006</v>
      </c>
      <c r="AG58" s="37">
        <v>8.2200000000000006</v>
      </c>
      <c r="AH58" s="54" t="s">
        <v>157</v>
      </c>
      <c r="AI58" s="55"/>
      <c r="AJ58" s="42" t="s">
        <v>157</v>
      </c>
      <c r="AK58" s="37">
        <v>7.7</v>
      </c>
      <c r="AL58" s="37">
        <v>7.7</v>
      </c>
      <c r="AM58" s="54" t="s">
        <v>157</v>
      </c>
      <c r="AN58" s="55"/>
      <c r="AO58" s="42" t="s">
        <v>157</v>
      </c>
      <c r="AP58" s="37">
        <v>7.86</v>
      </c>
      <c r="AQ58" s="37">
        <v>7.86</v>
      </c>
      <c r="AR58" s="54" t="s">
        <v>157</v>
      </c>
      <c r="AS58" s="55"/>
      <c r="AT58" s="42" t="s">
        <v>157</v>
      </c>
      <c r="AU58" s="37">
        <v>7.55</v>
      </c>
      <c r="AV58" s="37">
        <v>7.55</v>
      </c>
      <c r="AW58" s="54" t="s">
        <v>157</v>
      </c>
      <c r="AX58" s="55"/>
      <c r="AY58" s="42" t="s">
        <v>157</v>
      </c>
      <c r="AZ58" s="37">
        <v>7.21</v>
      </c>
      <c r="BA58" s="37">
        <v>7.21</v>
      </c>
      <c r="BB58" s="54" t="s">
        <v>157</v>
      </c>
      <c r="BC58" s="55"/>
      <c r="BD58" s="21"/>
      <c r="BE58" s="43" t="s">
        <v>157</v>
      </c>
      <c r="BF58" s="42" t="s">
        <v>157</v>
      </c>
      <c r="BG58" s="42" t="s">
        <v>157</v>
      </c>
      <c r="BH58" s="54" t="s">
        <v>157</v>
      </c>
      <c r="BI58" s="55"/>
      <c r="BJ58" s="42" t="s">
        <v>157</v>
      </c>
      <c r="BK58" s="42" t="s">
        <v>157</v>
      </c>
      <c r="BL58" s="42" t="s">
        <v>157</v>
      </c>
      <c r="BM58" s="54" t="s">
        <v>157</v>
      </c>
      <c r="BN58" s="55"/>
      <c r="BO58" s="42" t="s">
        <v>157</v>
      </c>
      <c r="BP58" s="42" t="s">
        <v>157</v>
      </c>
      <c r="BQ58" s="42" t="s">
        <v>157</v>
      </c>
      <c r="BR58" s="54" t="s">
        <v>157</v>
      </c>
      <c r="BS58" s="55"/>
      <c r="BT58" s="42" t="s">
        <v>157</v>
      </c>
      <c r="BU58" s="42" t="s">
        <v>157</v>
      </c>
      <c r="BV58" s="42" t="s">
        <v>157</v>
      </c>
      <c r="BW58" s="54" t="s">
        <v>157</v>
      </c>
      <c r="BX58" s="55"/>
      <c r="BY58" s="42" t="s">
        <v>157</v>
      </c>
      <c r="BZ58" s="42" t="s">
        <v>157</v>
      </c>
      <c r="CA58" s="42" t="s">
        <v>157</v>
      </c>
      <c r="CB58" s="54" t="s">
        <v>157</v>
      </c>
      <c r="CC58" s="55"/>
      <c r="CD58" s="42" t="s">
        <v>157</v>
      </c>
      <c r="CE58" s="42" t="s">
        <v>157</v>
      </c>
      <c r="CF58" s="42" t="s">
        <v>157</v>
      </c>
      <c r="CG58" s="54" t="s">
        <v>157</v>
      </c>
      <c r="CH58" s="55"/>
      <c r="CI58" s="42" t="s">
        <v>157</v>
      </c>
      <c r="CJ58" s="42" t="s">
        <v>157</v>
      </c>
      <c r="CK58" s="42" t="s">
        <v>157</v>
      </c>
      <c r="CL58" s="54" t="s">
        <v>157</v>
      </c>
      <c r="CM58" s="55"/>
      <c r="CN58" s="42" t="s">
        <v>157</v>
      </c>
      <c r="CO58" s="42" t="s">
        <v>157</v>
      </c>
      <c r="CP58" s="42" t="s">
        <v>157</v>
      </c>
      <c r="CQ58" s="54" t="s">
        <v>157</v>
      </c>
      <c r="CR58" s="55"/>
    </row>
    <row r="59" spans="1:96" s="32" customFormat="1" x14ac:dyDescent="0.25">
      <c r="A59" s="26" t="s">
        <v>24</v>
      </c>
      <c r="B59" s="23" t="s">
        <v>25</v>
      </c>
      <c r="C59" s="23">
        <v>2</v>
      </c>
      <c r="D59" s="23">
        <v>721332</v>
      </c>
      <c r="E59" s="23" t="s">
        <v>183</v>
      </c>
      <c r="F59" s="23" t="s">
        <v>12</v>
      </c>
      <c r="G59" s="23" t="s">
        <v>13</v>
      </c>
      <c r="H59" s="22" t="s">
        <v>192</v>
      </c>
      <c r="I59" s="43" t="s">
        <v>157</v>
      </c>
      <c r="J59" s="42" t="s">
        <v>157</v>
      </c>
      <c r="K59" s="42" t="s">
        <v>157</v>
      </c>
      <c r="L59" s="37">
        <v>7.23</v>
      </c>
      <c r="M59" s="37">
        <v>7.23</v>
      </c>
      <c r="N59" s="54" t="s">
        <v>157</v>
      </c>
      <c r="O59" s="59"/>
      <c r="P59" s="42" t="s">
        <v>157</v>
      </c>
      <c r="Q59" s="37">
        <v>8.0299999999999994</v>
      </c>
      <c r="R59" s="37">
        <v>8.0299999999999994</v>
      </c>
      <c r="S59" s="54" t="s">
        <v>157</v>
      </c>
      <c r="T59" s="55"/>
      <c r="U59" s="42" t="s">
        <v>157</v>
      </c>
      <c r="V59" s="37">
        <v>7.6</v>
      </c>
      <c r="W59" s="37">
        <v>7.6</v>
      </c>
      <c r="X59" s="54" t="s">
        <v>157</v>
      </c>
      <c r="Y59" s="55"/>
      <c r="Z59" s="42" t="s">
        <v>157</v>
      </c>
      <c r="AA59" s="37">
        <v>8.0500000000000007</v>
      </c>
      <c r="AB59" s="37">
        <v>8.0500000000000007</v>
      </c>
      <c r="AC59" s="54" t="s">
        <v>157</v>
      </c>
      <c r="AD59" s="55"/>
      <c r="AE59" s="42" t="s">
        <v>157</v>
      </c>
      <c r="AF59" s="37">
        <v>7.39</v>
      </c>
      <c r="AG59" s="37">
        <v>7.39</v>
      </c>
      <c r="AH59" s="54" t="s">
        <v>157</v>
      </c>
      <c r="AI59" s="55"/>
      <c r="AJ59" s="42" t="s">
        <v>157</v>
      </c>
      <c r="AK59" s="36">
        <v>6.97</v>
      </c>
      <c r="AL59" s="36">
        <v>6.97</v>
      </c>
      <c r="AM59" s="54" t="s">
        <v>157</v>
      </c>
      <c r="AN59" s="55"/>
      <c r="AO59" s="42" t="s">
        <v>157</v>
      </c>
      <c r="AP59" s="37">
        <v>7.3</v>
      </c>
      <c r="AQ59" s="37">
        <v>7.3</v>
      </c>
      <c r="AR59" s="54" t="s">
        <v>157</v>
      </c>
      <c r="AS59" s="55"/>
      <c r="AT59" s="42" t="s">
        <v>157</v>
      </c>
      <c r="AU59" s="36">
        <v>6.64</v>
      </c>
      <c r="AV59" s="36">
        <v>6.64</v>
      </c>
      <c r="AW59" s="54" t="s">
        <v>157</v>
      </c>
      <c r="AX59" s="55"/>
      <c r="AY59" s="42" t="s">
        <v>157</v>
      </c>
      <c r="AZ59" s="36">
        <v>6.7</v>
      </c>
      <c r="BA59" s="36">
        <v>6.7</v>
      </c>
      <c r="BB59" s="54" t="s">
        <v>157</v>
      </c>
      <c r="BC59" s="55"/>
      <c r="BD59" s="21"/>
      <c r="BE59" s="43" t="s">
        <v>157</v>
      </c>
      <c r="BF59" s="42" t="s">
        <v>157</v>
      </c>
      <c r="BG59" s="42" t="s">
        <v>157</v>
      </c>
      <c r="BH59" s="54" t="s">
        <v>157</v>
      </c>
      <c r="BI59" s="55"/>
      <c r="BJ59" s="42" t="s">
        <v>157</v>
      </c>
      <c r="BK59" s="42" t="s">
        <v>157</v>
      </c>
      <c r="BL59" s="42" t="s">
        <v>157</v>
      </c>
      <c r="BM59" s="54" t="s">
        <v>157</v>
      </c>
      <c r="BN59" s="55"/>
      <c r="BO59" s="42" t="s">
        <v>157</v>
      </c>
      <c r="BP59" s="42" t="s">
        <v>157</v>
      </c>
      <c r="BQ59" s="42" t="s">
        <v>157</v>
      </c>
      <c r="BR59" s="54" t="s">
        <v>157</v>
      </c>
      <c r="BS59" s="55"/>
      <c r="BT59" s="42" t="s">
        <v>157</v>
      </c>
      <c r="BU59" s="42" t="s">
        <v>157</v>
      </c>
      <c r="BV59" s="42" t="s">
        <v>157</v>
      </c>
      <c r="BW59" s="54" t="s">
        <v>157</v>
      </c>
      <c r="BX59" s="55"/>
      <c r="BY59" s="42" t="s">
        <v>157</v>
      </c>
      <c r="BZ59" s="42" t="s">
        <v>157</v>
      </c>
      <c r="CA59" s="42" t="s">
        <v>157</v>
      </c>
      <c r="CB59" s="54" t="s">
        <v>157</v>
      </c>
      <c r="CC59" s="55"/>
      <c r="CD59" s="42" t="s">
        <v>157</v>
      </c>
      <c r="CE59" s="42" t="s">
        <v>157</v>
      </c>
      <c r="CF59" s="42" t="s">
        <v>157</v>
      </c>
      <c r="CG59" s="54" t="s">
        <v>157</v>
      </c>
      <c r="CH59" s="55"/>
      <c r="CI59" s="42" t="s">
        <v>157</v>
      </c>
      <c r="CJ59" s="42" t="s">
        <v>157</v>
      </c>
      <c r="CK59" s="42" t="s">
        <v>157</v>
      </c>
      <c r="CL59" s="54" t="s">
        <v>157</v>
      </c>
      <c r="CM59" s="55"/>
      <c r="CN59" s="42" t="s">
        <v>157</v>
      </c>
      <c r="CO59" s="42" t="s">
        <v>157</v>
      </c>
      <c r="CP59" s="42" t="s">
        <v>157</v>
      </c>
      <c r="CQ59" s="54" t="s">
        <v>157</v>
      </c>
      <c r="CR59" s="55"/>
    </row>
    <row r="60" spans="1:96" s="32" customFormat="1" ht="15.75" thickBot="1" x14ac:dyDescent="0.3">
      <c r="A60" s="26" t="s">
        <v>24</v>
      </c>
      <c r="B60" s="23" t="s">
        <v>25</v>
      </c>
      <c r="C60" s="23">
        <v>2</v>
      </c>
      <c r="D60" s="23">
        <v>747287</v>
      </c>
      <c r="E60" s="23" t="s">
        <v>184</v>
      </c>
      <c r="F60" s="23" t="s">
        <v>12</v>
      </c>
      <c r="G60" s="23" t="s">
        <v>13</v>
      </c>
      <c r="H60" s="22" t="s">
        <v>193</v>
      </c>
      <c r="I60" s="43" t="s">
        <v>157</v>
      </c>
      <c r="J60" s="42" t="s">
        <v>157</v>
      </c>
      <c r="K60" s="42" t="s">
        <v>157</v>
      </c>
      <c r="L60" s="37">
        <v>7.61</v>
      </c>
      <c r="M60" s="37">
        <v>7.61</v>
      </c>
      <c r="N60" s="54" t="s">
        <v>157</v>
      </c>
      <c r="O60" s="59"/>
      <c r="P60" s="42" t="s">
        <v>157</v>
      </c>
      <c r="Q60" s="37">
        <v>8.92</v>
      </c>
      <c r="R60" s="37">
        <v>8.92</v>
      </c>
      <c r="S60" s="54" t="s">
        <v>157</v>
      </c>
      <c r="T60" s="55"/>
      <c r="U60" s="42" t="s">
        <v>157</v>
      </c>
      <c r="V60" s="95">
        <v>8.5399999999999991</v>
      </c>
      <c r="W60" s="37">
        <v>8.5399999999999991</v>
      </c>
      <c r="X60" s="54" t="s">
        <v>157</v>
      </c>
      <c r="Y60" s="55"/>
      <c r="Z60" s="42" t="s">
        <v>157</v>
      </c>
      <c r="AA60" s="37">
        <v>8.74</v>
      </c>
      <c r="AB60" s="37">
        <v>8.74</v>
      </c>
      <c r="AC60" s="54" t="s">
        <v>157</v>
      </c>
      <c r="AD60" s="55"/>
      <c r="AE60" s="42" t="s">
        <v>157</v>
      </c>
      <c r="AF60" s="37">
        <v>8.25</v>
      </c>
      <c r="AG60" s="37">
        <v>8.25</v>
      </c>
      <c r="AH60" s="54" t="s">
        <v>157</v>
      </c>
      <c r="AI60" s="55"/>
      <c r="AJ60" s="42" t="s">
        <v>157</v>
      </c>
      <c r="AK60" s="37">
        <v>7.77</v>
      </c>
      <c r="AL60" s="37">
        <v>7.77</v>
      </c>
      <c r="AM60" s="54" t="s">
        <v>157</v>
      </c>
      <c r="AN60" s="55"/>
      <c r="AO60" s="42" t="s">
        <v>157</v>
      </c>
      <c r="AP60" s="95">
        <v>8.16</v>
      </c>
      <c r="AQ60" s="37">
        <v>8.16</v>
      </c>
      <c r="AR60" s="54" t="s">
        <v>157</v>
      </c>
      <c r="AS60" s="55"/>
      <c r="AT60" s="42" t="s">
        <v>157</v>
      </c>
      <c r="AU60" s="37">
        <v>7.37</v>
      </c>
      <c r="AV60" s="37">
        <v>7.37</v>
      </c>
      <c r="AW60" s="54" t="s">
        <v>157</v>
      </c>
      <c r="AX60" s="55"/>
      <c r="AY60" s="42" t="s">
        <v>157</v>
      </c>
      <c r="AZ60" s="37">
        <v>7.1</v>
      </c>
      <c r="BA60" s="37">
        <v>7.1</v>
      </c>
      <c r="BB60" s="54" t="s">
        <v>157</v>
      </c>
      <c r="BC60" s="55"/>
      <c r="BD60" s="21"/>
      <c r="BE60" s="43" t="s">
        <v>157</v>
      </c>
      <c r="BF60" s="42" t="s">
        <v>157</v>
      </c>
      <c r="BG60" s="42" t="s">
        <v>157</v>
      </c>
      <c r="BH60" s="54" t="s">
        <v>157</v>
      </c>
      <c r="BI60" s="55"/>
      <c r="BJ60" s="42" t="s">
        <v>157</v>
      </c>
      <c r="BK60" s="42" t="s">
        <v>157</v>
      </c>
      <c r="BL60" s="42" t="s">
        <v>157</v>
      </c>
      <c r="BM60" s="54" t="s">
        <v>157</v>
      </c>
      <c r="BN60" s="55"/>
      <c r="BO60" s="42" t="s">
        <v>157</v>
      </c>
      <c r="BP60" s="42" t="s">
        <v>157</v>
      </c>
      <c r="BQ60" s="42" t="s">
        <v>157</v>
      </c>
      <c r="BR60" s="54" t="s">
        <v>157</v>
      </c>
      <c r="BS60" s="55"/>
      <c r="BT60" s="42" t="s">
        <v>157</v>
      </c>
      <c r="BU60" s="42" t="s">
        <v>157</v>
      </c>
      <c r="BV60" s="42" t="s">
        <v>157</v>
      </c>
      <c r="BW60" s="54" t="s">
        <v>157</v>
      </c>
      <c r="BX60" s="55"/>
      <c r="BY60" s="42" t="s">
        <v>157</v>
      </c>
      <c r="BZ60" s="42" t="s">
        <v>157</v>
      </c>
      <c r="CA60" s="42" t="s">
        <v>157</v>
      </c>
      <c r="CB60" s="54" t="s">
        <v>157</v>
      </c>
      <c r="CC60" s="55"/>
      <c r="CD60" s="42" t="s">
        <v>157</v>
      </c>
      <c r="CE60" s="42" t="s">
        <v>157</v>
      </c>
      <c r="CF60" s="42" t="s">
        <v>157</v>
      </c>
      <c r="CG60" s="54" t="s">
        <v>157</v>
      </c>
      <c r="CH60" s="55"/>
      <c r="CI60" s="42" t="s">
        <v>157</v>
      </c>
      <c r="CJ60" s="42" t="s">
        <v>157</v>
      </c>
      <c r="CK60" s="42" t="s">
        <v>157</v>
      </c>
      <c r="CL60" s="54" t="s">
        <v>157</v>
      </c>
      <c r="CM60" s="55"/>
      <c r="CN60" s="42" t="s">
        <v>157</v>
      </c>
      <c r="CO60" s="42" t="s">
        <v>157</v>
      </c>
      <c r="CP60" s="42" t="s">
        <v>157</v>
      </c>
      <c r="CQ60" s="54" t="s">
        <v>157</v>
      </c>
      <c r="CR60" s="55"/>
    </row>
    <row r="61" spans="1:96" s="32" customFormat="1" ht="15.75" thickTop="1" x14ac:dyDescent="0.25">
      <c r="A61" s="77" t="s">
        <v>49</v>
      </c>
      <c r="B61" s="78"/>
      <c r="C61" s="78" t="s">
        <v>11</v>
      </c>
      <c r="D61" s="78"/>
      <c r="E61" s="78" t="s">
        <v>162</v>
      </c>
      <c r="F61" s="78" t="s">
        <v>12</v>
      </c>
      <c r="G61" s="78" t="s">
        <v>13</v>
      </c>
      <c r="H61" s="78"/>
      <c r="I61" s="79">
        <f>IFERROR(ROUND(AVERAGE(I63:I88),2),"-")</f>
        <v>7.4</v>
      </c>
      <c r="J61" s="80">
        <f t="shared" ref="J61:L61" si="141">IFERROR(ROUND(AVERAGE(J63:J88),2),"-")</f>
        <v>7.47</v>
      </c>
      <c r="K61" s="80">
        <f t="shared" si="141"/>
        <v>7.51</v>
      </c>
      <c r="L61" s="80">
        <f t="shared" si="141"/>
        <v>7.65</v>
      </c>
      <c r="M61" s="80">
        <f>IFERROR(ROUND(AVERAGE(M63:M88),2),"-")</f>
        <v>7.59</v>
      </c>
      <c r="N61" s="50">
        <f>L61-K61</f>
        <v>0.14000000000000057</v>
      </c>
      <c r="O61" s="81"/>
      <c r="P61" s="80">
        <f t="shared" ref="P61:R61" si="142">IFERROR(ROUND(AVERAGE(P63:P88),2),"-")</f>
        <v>8.44</v>
      </c>
      <c r="Q61" s="80">
        <f t="shared" si="142"/>
        <v>8.6300000000000008</v>
      </c>
      <c r="R61" s="80">
        <f t="shared" si="142"/>
        <v>8.5399999999999991</v>
      </c>
      <c r="S61" s="50">
        <f>IFERROR(Q61-P61,"")</f>
        <v>0.19000000000000128</v>
      </c>
      <c r="T61" s="81"/>
      <c r="U61" s="80">
        <f t="shared" ref="U61:W61" si="143">IFERROR(ROUND(AVERAGE(U63:U88),2),"-")</f>
        <v>8.2799999999999994</v>
      </c>
      <c r="V61" s="80">
        <f t="shared" si="143"/>
        <v>8.4700000000000006</v>
      </c>
      <c r="W61" s="80">
        <f t="shared" si="143"/>
        <v>8.3800000000000008</v>
      </c>
      <c r="X61" s="50">
        <f>IFERROR(V61-U61,"")</f>
        <v>0.19000000000000128</v>
      </c>
      <c r="Y61" s="81"/>
      <c r="Z61" s="80">
        <f t="shared" ref="Z61:AB61" si="144">IFERROR(ROUND(AVERAGE(Z63:Z88),2),"-")</f>
        <v>8.33</v>
      </c>
      <c r="AA61" s="80">
        <f t="shared" si="144"/>
        <v>8.51</v>
      </c>
      <c r="AB61" s="80">
        <f t="shared" si="144"/>
        <v>8.42</v>
      </c>
      <c r="AC61" s="50">
        <f>IFERROR(AA61-Z61,"")</f>
        <v>0.17999999999999972</v>
      </c>
      <c r="AD61" s="81"/>
      <c r="AE61" s="80">
        <f t="shared" ref="AE61:AG61" si="145">IFERROR(ROUND(AVERAGE(AE63:AE88),2),"-")</f>
        <v>8.1</v>
      </c>
      <c r="AF61" s="80">
        <f t="shared" si="145"/>
        <v>8.31</v>
      </c>
      <c r="AG61" s="80">
        <f t="shared" si="145"/>
        <v>8.2100000000000009</v>
      </c>
      <c r="AH61" s="50">
        <f>IFERROR(AF61-AE61,"")</f>
        <v>0.21000000000000085</v>
      </c>
      <c r="AI61" s="81"/>
      <c r="AJ61" s="80">
        <f t="shared" ref="AJ61:AL61" si="146">IFERROR(ROUND(AVERAGE(AJ63:AJ88),2),"-")</f>
        <v>7.51</v>
      </c>
      <c r="AK61" s="80">
        <f t="shared" si="146"/>
        <v>7.81</v>
      </c>
      <c r="AL61" s="80">
        <f t="shared" si="146"/>
        <v>7.67</v>
      </c>
      <c r="AM61" s="50">
        <f>IFERROR(AK61-AJ61,"")</f>
        <v>0.29999999999999982</v>
      </c>
      <c r="AN61" s="81"/>
      <c r="AO61" s="80">
        <f t="shared" ref="AO61:AQ61" si="147">IFERROR(ROUND(AVERAGE(AO63:AO88),2),"-")</f>
        <v>7.7</v>
      </c>
      <c r="AP61" s="80">
        <f t="shared" si="147"/>
        <v>8</v>
      </c>
      <c r="AQ61" s="80">
        <f t="shared" si="147"/>
        <v>7.87</v>
      </c>
      <c r="AR61" s="50">
        <f>IFERROR(AP61-AO61,"")</f>
        <v>0.29999999999999982</v>
      </c>
      <c r="AS61" s="81"/>
      <c r="AT61" s="80">
        <f t="shared" ref="AT61:AV61" si="148">IFERROR(ROUND(AVERAGE(AT63:AT88),2),"-")</f>
        <v>7.32</v>
      </c>
      <c r="AU61" s="80">
        <f t="shared" si="148"/>
        <v>7.61</v>
      </c>
      <c r="AV61" s="80">
        <f t="shared" si="148"/>
        <v>7.48</v>
      </c>
      <c r="AW61" s="50">
        <f>IFERROR(AU61-AT61,"")</f>
        <v>0.29000000000000004</v>
      </c>
      <c r="AX61" s="81"/>
      <c r="AY61" s="80">
        <f t="shared" ref="AY61:BA61" si="149">IFERROR(ROUND(AVERAGE(AY63:AY88),2),"-")</f>
        <v>7.66</v>
      </c>
      <c r="AZ61" s="80">
        <f t="shared" si="149"/>
        <v>7.8</v>
      </c>
      <c r="BA61" s="80">
        <f t="shared" si="149"/>
        <v>7.73</v>
      </c>
      <c r="BB61" s="50">
        <f>IFERROR(AZ61-AY61,"")</f>
        <v>0.13999999999999968</v>
      </c>
      <c r="BC61" s="81"/>
      <c r="BD61" s="21"/>
      <c r="BE61" s="80">
        <f t="shared" ref="BE61:BG61" si="150">IFERROR(ROUND(AVERAGE(BE63:BE88),2),"-")</f>
        <v>7.57</v>
      </c>
      <c r="BF61" s="80">
        <f t="shared" si="150"/>
        <v>7.58</v>
      </c>
      <c r="BG61" s="80">
        <f t="shared" si="150"/>
        <v>7.58</v>
      </c>
      <c r="BH61" s="50">
        <f>IFERROR(BF61-BE61,"")</f>
        <v>9.9999999999997868E-3</v>
      </c>
      <c r="BI61" s="81"/>
      <c r="BJ61" s="80" t="str">
        <f t="shared" ref="BJ61:BL61" si="151">IFERROR(ROUND(AVERAGE(BJ63:BJ88),2),"-")</f>
        <v>-</v>
      </c>
      <c r="BK61" s="80">
        <f t="shared" si="151"/>
        <v>8.16</v>
      </c>
      <c r="BL61" s="80">
        <f t="shared" si="151"/>
        <v>8.16</v>
      </c>
      <c r="BM61" s="50" t="str">
        <f>IFERROR(BK61-BJ61,"")</f>
        <v/>
      </c>
      <c r="BN61" s="81"/>
      <c r="BO61" s="80">
        <f t="shared" ref="BO61:BQ61" si="152">IFERROR(ROUND(AVERAGE(BO63:BO88),2),"-")</f>
        <v>8.24</v>
      </c>
      <c r="BP61" s="80">
        <f t="shared" si="152"/>
        <v>8.25</v>
      </c>
      <c r="BQ61" s="80">
        <f t="shared" si="152"/>
        <v>8.25</v>
      </c>
      <c r="BR61" s="50">
        <f>IFERROR(BP61-BO61,"")</f>
        <v>9.9999999999997868E-3</v>
      </c>
      <c r="BS61" s="81"/>
      <c r="BT61" s="80">
        <f t="shared" ref="BT61:BV61" si="153">IFERROR(ROUND(AVERAGE(BT63:BT88),2),"-")</f>
        <v>8.07</v>
      </c>
      <c r="BU61" s="80">
        <f t="shared" si="153"/>
        <v>8.3000000000000007</v>
      </c>
      <c r="BV61" s="80">
        <f t="shared" si="153"/>
        <v>8.18</v>
      </c>
      <c r="BW61" s="50">
        <f>IFERROR(BU61-BT61,"")</f>
        <v>0.23000000000000043</v>
      </c>
      <c r="BX61" s="81"/>
      <c r="BY61" s="80">
        <f t="shared" ref="BY61:CA61" si="154">IFERROR(ROUND(AVERAGE(BY63:BY88),2),"-")</f>
        <v>7.47</v>
      </c>
      <c r="BZ61" s="80">
        <f t="shared" si="154"/>
        <v>7.53</v>
      </c>
      <c r="CA61" s="80">
        <f t="shared" si="154"/>
        <v>7.5</v>
      </c>
      <c r="CB61" s="50">
        <f>IFERROR(BZ61-BY61,"")</f>
        <v>6.0000000000000497E-2</v>
      </c>
      <c r="CC61" s="81"/>
      <c r="CD61" s="80">
        <f t="shared" ref="CD61:CF61" si="155">IFERROR(ROUND(AVERAGE(CD63:CD88),2),"-")</f>
        <v>7.56</v>
      </c>
      <c r="CE61" s="80">
        <f t="shared" si="155"/>
        <v>7.57</v>
      </c>
      <c r="CF61" s="80">
        <f t="shared" si="155"/>
        <v>7.56</v>
      </c>
      <c r="CG61" s="50">
        <f>IFERROR(CE61-CD61,"")</f>
        <v>1.0000000000000675E-2</v>
      </c>
      <c r="CH61" s="81"/>
      <c r="CI61" s="80">
        <f t="shared" ref="CI61:CK61" si="156">IFERROR(ROUND(AVERAGE(CI63:CI88),2),"-")</f>
        <v>7.39</v>
      </c>
      <c r="CJ61" s="80">
        <f t="shared" si="156"/>
        <v>7.48</v>
      </c>
      <c r="CK61" s="80">
        <f t="shared" si="156"/>
        <v>7.43</v>
      </c>
      <c r="CL61" s="50">
        <f>IFERROR(CJ61-CI61,"")</f>
        <v>9.0000000000000746E-2</v>
      </c>
      <c r="CM61" s="81"/>
      <c r="CN61" s="80">
        <f t="shared" ref="CN61:CP61" si="157">IFERROR(ROUND(AVERAGE(CN63:CN88),2),"-")</f>
        <v>7.54</v>
      </c>
      <c r="CO61" s="80">
        <f t="shared" si="157"/>
        <v>7.52</v>
      </c>
      <c r="CP61" s="80">
        <f t="shared" si="157"/>
        <v>7.53</v>
      </c>
      <c r="CQ61" s="50">
        <f>IFERROR(CO61-CN61,"")</f>
        <v>-2.0000000000000462E-2</v>
      </c>
      <c r="CR61" s="81"/>
    </row>
    <row r="62" spans="1:96" s="32" customFormat="1" ht="15.75" thickBot="1" x14ac:dyDescent="0.3">
      <c r="A62" s="82" t="s">
        <v>49</v>
      </c>
      <c r="B62" s="83"/>
      <c r="C62" s="83" t="s">
        <v>11</v>
      </c>
      <c r="D62" s="83"/>
      <c r="E62" s="83" t="s">
        <v>163</v>
      </c>
      <c r="F62" s="83" t="s">
        <v>12</v>
      </c>
      <c r="G62" s="83" t="s">
        <v>13</v>
      </c>
      <c r="H62" s="83"/>
      <c r="I62" s="28">
        <f>IFERROR(ROUND(AVERAGE(I63:I68,I70:I88),2),"-")</f>
        <v>7.38</v>
      </c>
      <c r="J62" s="29">
        <f t="shared" ref="J62:L62" si="158">IFERROR(ROUND(AVERAGE(J63:J68,J70:J88),2),"-")</f>
        <v>7.44</v>
      </c>
      <c r="K62" s="29">
        <f t="shared" si="158"/>
        <v>7.51</v>
      </c>
      <c r="L62" s="29">
        <f t="shared" si="158"/>
        <v>7.64</v>
      </c>
      <c r="M62" s="29">
        <f>IFERROR(ROUND(AVERAGE(M63:M68,M70:M88),2),"-")</f>
        <v>7.58</v>
      </c>
      <c r="N62" s="54">
        <f>L62-K62</f>
        <v>0.12999999999999989</v>
      </c>
      <c r="O62" s="66"/>
      <c r="P62" s="29">
        <f>IFERROR(ROUND(AVERAGE(P63:P68,P70:P88),2),"-")</f>
        <v>8.44</v>
      </c>
      <c r="Q62" s="29">
        <f t="shared" ref="Q62" si="159">IFERROR(ROUND(AVERAGE(Q63:Q68,Q70:Q88),2),"-")</f>
        <v>8.6300000000000008</v>
      </c>
      <c r="R62" s="29">
        <f t="shared" ref="R62" si="160">IFERROR(ROUND(AVERAGE(R63:R68,R70:R88),2),"-")</f>
        <v>8.5299999999999994</v>
      </c>
      <c r="S62" s="54">
        <f>IFERROR(Q62-P62,"")</f>
        <v>0.19000000000000128</v>
      </c>
      <c r="T62" s="66"/>
      <c r="U62" s="29">
        <f>IFERROR(ROUND(AVERAGE(U63:U68,U70:U88),2),"-")</f>
        <v>8.2799999999999994</v>
      </c>
      <c r="V62" s="29">
        <f t="shared" ref="V62" si="161">IFERROR(ROUND(AVERAGE(V63:V68,V70:V88),2),"-")</f>
        <v>8.48</v>
      </c>
      <c r="W62" s="29">
        <f t="shared" ref="W62" si="162">IFERROR(ROUND(AVERAGE(W63:W68,W70:W88),2),"-")</f>
        <v>8.3800000000000008</v>
      </c>
      <c r="X62" s="54">
        <f>IFERROR(V62-U62,"")</f>
        <v>0.20000000000000107</v>
      </c>
      <c r="Y62" s="66"/>
      <c r="Z62" s="29">
        <f>IFERROR(ROUND(AVERAGE(Z63:Z68,Z70:Z88),2),"-")</f>
        <v>8.33</v>
      </c>
      <c r="AA62" s="29">
        <f t="shared" ref="AA62" si="163">IFERROR(ROUND(AVERAGE(AA63:AA68,AA70:AA88),2),"-")</f>
        <v>8.51</v>
      </c>
      <c r="AB62" s="29">
        <f t="shared" ref="AB62" si="164">IFERROR(ROUND(AVERAGE(AB63:AB68,AB70:AB88),2),"-")</f>
        <v>8.42</v>
      </c>
      <c r="AC62" s="54">
        <f>IFERROR(AA62-Z62,"")</f>
        <v>0.17999999999999972</v>
      </c>
      <c r="AD62" s="66"/>
      <c r="AE62" s="29">
        <f>IFERROR(ROUND(AVERAGE(AE63:AE68,AE70:AE88),2),"-")</f>
        <v>8.1</v>
      </c>
      <c r="AF62" s="29">
        <f t="shared" ref="AF62" si="165">IFERROR(ROUND(AVERAGE(AF63:AF68,AF70:AF88),2),"-")</f>
        <v>8.3000000000000007</v>
      </c>
      <c r="AG62" s="29">
        <f t="shared" ref="AG62" si="166">IFERROR(ROUND(AVERAGE(AG63:AG68,AG70:AG88),2),"-")</f>
        <v>8.1999999999999993</v>
      </c>
      <c r="AH62" s="54">
        <f>IFERROR(AF62-AE62,"")</f>
        <v>0.20000000000000107</v>
      </c>
      <c r="AI62" s="66"/>
      <c r="AJ62" s="29">
        <f>IFERROR(ROUND(AVERAGE(AJ63:AJ68,AJ70:AJ88),2),"-")</f>
        <v>7.51</v>
      </c>
      <c r="AK62" s="29">
        <f t="shared" ref="AK62" si="167">IFERROR(ROUND(AVERAGE(AK63:AK68,AK70:AK88),2),"-")</f>
        <v>7.79</v>
      </c>
      <c r="AL62" s="29">
        <f t="shared" ref="AL62" si="168">IFERROR(ROUND(AVERAGE(AL63:AL68,AL70:AL88),2),"-")</f>
        <v>7.65</v>
      </c>
      <c r="AM62" s="54">
        <f>IFERROR(AK62-AJ62,"")</f>
        <v>0.28000000000000025</v>
      </c>
      <c r="AN62" s="66"/>
      <c r="AO62" s="29">
        <f>IFERROR(ROUND(AVERAGE(AO63:AO68,AO70:AO88),2),"-")</f>
        <v>7.7</v>
      </c>
      <c r="AP62" s="29">
        <f t="shared" ref="AP62" si="169">IFERROR(ROUND(AVERAGE(AP63:AP68,AP70:AP88),2),"-")</f>
        <v>7.98</v>
      </c>
      <c r="AQ62" s="29">
        <f t="shared" ref="AQ62" si="170">IFERROR(ROUND(AVERAGE(AQ63:AQ68,AQ70:AQ88),2),"-")</f>
        <v>7.84</v>
      </c>
      <c r="AR62" s="54">
        <f>IFERROR(AP62-AO62,"")</f>
        <v>0.28000000000000025</v>
      </c>
      <c r="AS62" s="66"/>
      <c r="AT62" s="29">
        <f>IFERROR(ROUND(AVERAGE(AT63:AT68,AT70:AT88),2),"-")</f>
        <v>7.32</v>
      </c>
      <c r="AU62" s="29">
        <f t="shared" ref="AU62" si="171">IFERROR(ROUND(AVERAGE(AU63:AU68,AU70:AU88),2),"-")</f>
        <v>7.6</v>
      </c>
      <c r="AV62" s="29">
        <f t="shared" ref="AV62" si="172">IFERROR(ROUND(AVERAGE(AV63:AV68,AV70:AV88),2),"-")</f>
        <v>7.46</v>
      </c>
      <c r="AW62" s="54">
        <f>IFERROR(AU62-AT62,"")</f>
        <v>0.27999999999999936</v>
      </c>
      <c r="AX62" s="66"/>
      <c r="AY62" s="29">
        <f>IFERROR(ROUND(AVERAGE(AY63:AY68,AY70:AY88),2),"-")</f>
        <v>7.66</v>
      </c>
      <c r="AZ62" s="29">
        <f t="shared" ref="AZ62" si="173">IFERROR(ROUND(AVERAGE(AZ63:AZ68,AZ70:AZ88),2),"-")</f>
        <v>7.78</v>
      </c>
      <c r="BA62" s="29">
        <f t="shared" ref="BA62" si="174">IFERROR(ROUND(AVERAGE(BA63:BA68,BA70:BA88),2),"-")</f>
        <v>7.71</v>
      </c>
      <c r="BB62" s="54">
        <f>IFERROR(AZ62-AY62,"")</f>
        <v>0.12000000000000011</v>
      </c>
      <c r="BC62" s="66"/>
      <c r="BD62" s="21"/>
      <c r="BE62" s="29">
        <f>IFERROR(ROUND(AVERAGE(BE63:BE68,BE70:BE88),2),"-")</f>
        <v>7.57</v>
      </c>
      <c r="BF62" s="29">
        <f t="shared" ref="BF62" si="175">IFERROR(ROUND(AVERAGE(BF63:BF68,BF70:BF88),2),"-")</f>
        <v>7.58</v>
      </c>
      <c r="BG62" s="29">
        <f t="shared" ref="BG62" si="176">IFERROR(ROUND(AVERAGE(BG63:BG68,BG70:BG88),2),"-")</f>
        <v>7.58</v>
      </c>
      <c r="BH62" s="54">
        <f>IFERROR(BF62-BE62,"")</f>
        <v>9.9999999999997868E-3</v>
      </c>
      <c r="BI62" s="66"/>
      <c r="BJ62" s="29" t="str">
        <f>IFERROR(ROUND(AVERAGE(BJ63:BJ68,BJ70:BJ88),2),"-")</f>
        <v>-</v>
      </c>
      <c r="BK62" s="29">
        <f t="shared" ref="BK62" si="177">IFERROR(ROUND(AVERAGE(BK63:BK68,BK70:BK88),2),"-")</f>
        <v>8.16</v>
      </c>
      <c r="BL62" s="29">
        <f t="shared" ref="BL62" si="178">IFERROR(ROUND(AVERAGE(BL63:BL68,BL70:BL88),2),"-")</f>
        <v>8.16</v>
      </c>
      <c r="BM62" s="54" t="str">
        <f>IFERROR(BK62-BJ62,"")</f>
        <v/>
      </c>
      <c r="BN62" s="66"/>
      <c r="BO62" s="29">
        <f>IFERROR(ROUND(AVERAGE(BO63:BO68,BO70:BO88),2),"-")</f>
        <v>8.24</v>
      </c>
      <c r="BP62" s="29">
        <f t="shared" ref="BP62" si="179">IFERROR(ROUND(AVERAGE(BP63:BP68,BP70:BP88),2),"-")</f>
        <v>8.25</v>
      </c>
      <c r="BQ62" s="29">
        <f t="shared" ref="BQ62" si="180">IFERROR(ROUND(AVERAGE(BQ63:BQ68,BQ70:BQ88),2),"-")</f>
        <v>8.25</v>
      </c>
      <c r="BR62" s="54">
        <f>IFERROR(BP62-BO62,"")</f>
        <v>9.9999999999997868E-3</v>
      </c>
      <c r="BS62" s="66"/>
      <c r="BT62" s="29">
        <f>IFERROR(ROUND(AVERAGE(BT63:BT68,BT70:BT88),2),"-")</f>
        <v>8.07</v>
      </c>
      <c r="BU62" s="29">
        <f t="shared" ref="BU62" si="181">IFERROR(ROUND(AVERAGE(BU63:BU68,BU70:BU88),2),"-")</f>
        <v>8.3000000000000007</v>
      </c>
      <c r="BV62" s="29">
        <f t="shared" ref="BV62" si="182">IFERROR(ROUND(AVERAGE(BV63:BV68,BV70:BV88),2),"-")</f>
        <v>8.18</v>
      </c>
      <c r="BW62" s="54">
        <f>IFERROR(BU62-BT62,"")</f>
        <v>0.23000000000000043</v>
      </c>
      <c r="BX62" s="66"/>
      <c r="BY62" s="29">
        <f>IFERROR(ROUND(AVERAGE(BY63:BY68,BY70:BY88),2),"-")</f>
        <v>7.47</v>
      </c>
      <c r="BZ62" s="29">
        <f t="shared" ref="BZ62" si="183">IFERROR(ROUND(AVERAGE(BZ63:BZ68,BZ70:BZ88),2),"-")</f>
        <v>7.53</v>
      </c>
      <c r="CA62" s="29">
        <f t="shared" ref="CA62" si="184">IFERROR(ROUND(AVERAGE(CA63:CA68,CA70:CA88),2),"-")</f>
        <v>7.5</v>
      </c>
      <c r="CB62" s="54">
        <f>IFERROR(BZ62-BY62,"")</f>
        <v>6.0000000000000497E-2</v>
      </c>
      <c r="CC62" s="66"/>
      <c r="CD62" s="29">
        <f>IFERROR(ROUND(AVERAGE(CD63:CD68,CD70:CD88),2),"-")</f>
        <v>7.56</v>
      </c>
      <c r="CE62" s="29">
        <f t="shared" ref="CE62" si="185">IFERROR(ROUND(AVERAGE(CE63:CE68,CE70:CE88),2),"-")</f>
        <v>7.57</v>
      </c>
      <c r="CF62" s="29">
        <f t="shared" ref="CF62" si="186">IFERROR(ROUND(AVERAGE(CF63:CF68,CF70:CF88),2),"-")</f>
        <v>7.56</v>
      </c>
      <c r="CG62" s="54">
        <f>IFERROR(CE62-CD62,"")</f>
        <v>1.0000000000000675E-2</v>
      </c>
      <c r="CH62" s="66"/>
      <c r="CI62" s="29">
        <f>IFERROR(ROUND(AVERAGE(CI63:CI68,CI70:CI88),2),"-")</f>
        <v>7.39</v>
      </c>
      <c r="CJ62" s="29">
        <f t="shared" ref="CJ62" si="187">IFERROR(ROUND(AVERAGE(CJ63:CJ68,CJ70:CJ88),2),"-")</f>
        <v>7.48</v>
      </c>
      <c r="CK62" s="29">
        <f t="shared" ref="CK62" si="188">IFERROR(ROUND(AVERAGE(CK63:CK68,CK70:CK88),2),"-")</f>
        <v>7.43</v>
      </c>
      <c r="CL62" s="54">
        <f>IFERROR(CJ62-CI62,"")</f>
        <v>9.0000000000000746E-2</v>
      </c>
      <c r="CM62" s="66"/>
      <c r="CN62" s="29">
        <f>IFERROR(ROUND(AVERAGE(CN63:CN68,CN70:CN88),2),"-")</f>
        <v>7.54</v>
      </c>
      <c r="CO62" s="29">
        <f t="shared" ref="CO62" si="189">IFERROR(ROUND(AVERAGE(CO63:CO68,CO70:CO88),2),"-")</f>
        <v>7.52</v>
      </c>
      <c r="CP62" s="29">
        <f t="shared" ref="CP62" si="190">IFERROR(ROUND(AVERAGE(CP63:CP68,CP70:CP88),2),"-")</f>
        <v>7.53</v>
      </c>
      <c r="CQ62" s="54">
        <f>IFERROR(CO62-CN62,"")</f>
        <v>-2.0000000000000462E-2</v>
      </c>
      <c r="CR62" s="66"/>
    </row>
    <row r="63" spans="1:96" ht="15.75" thickTop="1" x14ac:dyDescent="0.25">
      <c r="A63" s="74" t="s">
        <v>49</v>
      </c>
      <c r="B63" s="20">
        <v>36</v>
      </c>
      <c r="C63" s="20">
        <v>3</v>
      </c>
      <c r="D63" s="20">
        <v>484006</v>
      </c>
      <c r="E63" s="20" t="s">
        <v>50</v>
      </c>
      <c r="F63" s="20" t="s">
        <v>12</v>
      </c>
      <c r="G63" s="20" t="s">
        <v>13</v>
      </c>
      <c r="H63" s="22" t="s">
        <v>192</v>
      </c>
      <c r="I63" s="44">
        <v>7.59</v>
      </c>
      <c r="J63" s="45">
        <v>7.83</v>
      </c>
      <c r="K63" s="45">
        <v>8.1</v>
      </c>
      <c r="L63" s="45">
        <v>7.73</v>
      </c>
      <c r="M63" s="45">
        <v>7.91</v>
      </c>
      <c r="N63" s="50">
        <v>-0.37</v>
      </c>
      <c r="O63" s="57" t="s">
        <v>153</v>
      </c>
      <c r="P63" s="45">
        <v>8.74</v>
      </c>
      <c r="Q63" s="45">
        <v>8.7799999999999994</v>
      </c>
      <c r="R63" s="45">
        <v>8.76</v>
      </c>
      <c r="S63" s="50">
        <v>0.04</v>
      </c>
      <c r="T63" s="57"/>
      <c r="U63" s="45">
        <v>8.69</v>
      </c>
      <c r="V63" s="96">
        <v>8.69</v>
      </c>
      <c r="W63" s="45">
        <v>8.69</v>
      </c>
      <c r="X63" s="50">
        <v>0</v>
      </c>
      <c r="Y63" s="57"/>
      <c r="Z63" s="45">
        <v>8.65</v>
      </c>
      <c r="AA63" s="45">
        <v>8.64</v>
      </c>
      <c r="AB63" s="45">
        <v>8.65</v>
      </c>
      <c r="AC63" s="50">
        <v>-0.01</v>
      </c>
      <c r="AD63" s="57"/>
      <c r="AE63" s="45">
        <v>8.41</v>
      </c>
      <c r="AF63" s="45">
        <v>8.2899999999999991</v>
      </c>
      <c r="AG63" s="45">
        <v>8.35</v>
      </c>
      <c r="AH63" s="50">
        <v>-0.12</v>
      </c>
      <c r="AI63" s="57"/>
      <c r="AJ63" s="45">
        <v>8.17</v>
      </c>
      <c r="AK63" s="96">
        <v>8.1</v>
      </c>
      <c r="AL63" s="45">
        <v>8.1300000000000008</v>
      </c>
      <c r="AM63" s="50">
        <v>-7.0000000000000007E-2</v>
      </c>
      <c r="AN63" s="57"/>
      <c r="AO63" s="45">
        <v>8.06</v>
      </c>
      <c r="AP63" s="96">
        <v>8.19</v>
      </c>
      <c r="AQ63" s="45">
        <v>8.1300000000000008</v>
      </c>
      <c r="AR63" s="50">
        <v>0.13</v>
      </c>
      <c r="AS63" s="57"/>
      <c r="AT63" s="45">
        <v>8.27</v>
      </c>
      <c r="AU63" s="96">
        <v>8.01</v>
      </c>
      <c r="AV63" s="45">
        <v>8.14</v>
      </c>
      <c r="AW63" s="50">
        <v>-0.26</v>
      </c>
      <c r="AX63" s="57"/>
      <c r="AY63" s="45">
        <v>8.31</v>
      </c>
      <c r="AZ63" s="45">
        <v>8.1199999999999992</v>
      </c>
      <c r="BA63" s="45">
        <v>8.2200000000000006</v>
      </c>
      <c r="BB63" s="50">
        <v>-0.19</v>
      </c>
      <c r="BC63" s="57"/>
      <c r="BD63" s="21"/>
      <c r="BE63" s="44">
        <v>8.17</v>
      </c>
      <c r="BF63" s="45">
        <v>7.83</v>
      </c>
      <c r="BG63" s="45">
        <v>8</v>
      </c>
      <c r="BH63" s="50">
        <v>-0.34</v>
      </c>
      <c r="BI63" s="57"/>
      <c r="BJ63" s="46" t="s">
        <v>157</v>
      </c>
      <c r="BK63" s="45">
        <v>8.23</v>
      </c>
      <c r="BL63" s="45">
        <v>8.23</v>
      </c>
      <c r="BM63" s="50" t="s">
        <v>157</v>
      </c>
      <c r="BN63" s="51"/>
      <c r="BO63" s="45">
        <v>8.74</v>
      </c>
      <c r="BP63" s="45">
        <v>8.23</v>
      </c>
      <c r="BQ63" s="45">
        <v>8.48</v>
      </c>
      <c r="BR63" s="50">
        <v>-0.51</v>
      </c>
      <c r="BS63" s="57" t="s">
        <v>153</v>
      </c>
      <c r="BT63" s="45">
        <v>8.27</v>
      </c>
      <c r="BU63" s="45">
        <v>8.14</v>
      </c>
      <c r="BV63" s="45">
        <v>8.1999999999999993</v>
      </c>
      <c r="BW63" s="50">
        <v>-0.13</v>
      </c>
      <c r="BX63" s="57"/>
      <c r="BY63" s="45">
        <v>8.24</v>
      </c>
      <c r="BZ63" s="45">
        <v>8.0399999999999991</v>
      </c>
      <c r="CA63" s="45">
        <v>8.14</v>
      </c>
      <c r="CB63" s="50">
        <v>-0.2</v>
      </c>
      <c r="CC63" s="57"/>
      <c r="CD63" s="45">
        <v>8.1300000000000008</v>
      </c>
      <c r="CE63" s="45">
        <v>8.09</v>
      </c>
      <c r="CF63" s="45">
        <v>8.11</v>
      </c>
      <c r="CG63" s="50">
        <v>-0.04</v>
      </c>
      <c r="CH63" s="57"/>
      <c r="CI63" s="45">
        <v>8.36</v>
      </c>
      <c r="CJ63" s="45">
        <v>7.99</v>
      </c>
      <c r="CK63" s="45">
        <v>8.17</v>
      </c>
      <c r="CL63" s="50">
        <v>-0.37</v>
      </c>
      <c r="CM63" s="57"/>
      <c r="CN63" s="45">
        <v>8.65</v>
      </c>
      <c r="CO63" s="45">
        <v>7.97</v>
      </c>
      <c r="CP63" s="45">
        <v>8.35</v>
      </c>
      <c r="CQ63" s="50">
        <v>-0.68</v>
      </c>
      <c r="CR63" s="51"/>
    </row>
    <row r="64" spans="1:96" x14ac:dyDescent="0.25">
      <c r="A64" s="26" t="s">
        <v>49</v>
      </c>
      <c r="B64" s="23">
        <v>123</v>
      </c>
      <c r="C64" s="23">
        <v>2</v>
      </c>
      <c r="D64" s="23">
        <v>476200</v>
      </c>
      <c r="E64" s="23" t="s">
        <v>51</v>
      </c>
      <c r="F64" s="23" t="s">
        <v>12</v>
      </c>
      <c r="G64" s="23" t="s">
        <v>13</v>
      </c>
      <c r="H64" s="22" t="s">
        <v>192</v>
      </c>
      <c r="I64" s="34">
        <v>7.21</v>
      </c>
      <c r="J64" s="37">
        <v>7.23</v>
      </c>
      <c r="K64" s="37">
        <v>7.24</v>
      </c>
      <c r="L64" s="37">
        <v>7.31</v>
      </c>
      <c r="M64" s="37">
        <v>7.27</v>
      </c>
      <c r="N64" s="54">
        <v>7.0000000000000007E-2</v>
      </c>
      <c r="O64" s="59"/>
      <c r="P64" s="37">
        <v>8.65</v>
      </c>
      <c r="Q64" s="37">
        <v>8.7100000000000009</v>
      </c>
      <c r="R64" s="37">
        <v>8.68</v>
      </c>
      <c r="S64" s="54">
        <v>0.06</v>
      </c>
      <c r="T64" s="59"/>
      <c r="U64" s="37">
        <v>8.16</v>
      </c>
      <c r="V64" s="95">
        <v>8.3000000000000007</v>
      </c>
      <c r="W64" s="37">
        <v>8.23</v>
      </c>
      <c r="X64" s="54">
        <v>0.14000000000000001</v>
      </c>
      <c r="Y64" s="59"/>
      <c r="Z64" s="37">
        <v>8.0399999999999991</v>
      </c>
      <c r="AA64" s="37">
        <v>8.32</v>
      </c>
      <c r="AB64" s="37">
        <v>8.18</v>
      </c>
      <c r="AC64" s="54">
        <v>0.28000000000000003</v>
      </c>
      <c r="AD64" s="59"/>
      <c r="AE64" s="37">
        <v>8.32</v>
      </c>
      <c r="AF64" s="37">
        <v>8.44</v>
      </c>
      <c r="AG64" s="37">
        <v>8.3800000000000008</v>
      </c>
      <c r="AH64" s="54">
        <v>0.12</v>
      </c>
      <c r="AI64" s="59"/>
      <c r="AJ64" s="37">
        <v>7.14</v>
      </c>
      <c r="AK64" s="37">
        <v>7.45</v>
      </c>
      <c r="AL64" s="37">
        <v>7.29</v>
      </c>
      <c r="AM64" s="54">
        <v>0.31</v>
      </c>
      <c r="AN64" s="59" t="s">
        <v>152</v>
      </c>
      <c r="AO64" s="37">
        <v>7.25</v>
      </c>
      <c r="AP64" s="37">
        <v>7.43</v>
      </c>
      <c r="AQ64" s="37">
        <v>7.34</v>
      </c>
      <c r="AR64" s="54">
        <v>0.18</v>
      </c>
      <c r="AS64" s="59"/>
      <c r="AT64" s="37">
        <v>7.04</v>
      </c>
      <c r="AU64" s="37">
        <v>7.46</v>
      </c>
      <c r="AV64" s="37">
        <v>7.25</v>
      </c>
      <c r="AW64" s="54">
        <v>0.42</v>
      </c>
      <c r="AX64" s="59" t="s">
        <v>152</v>
      </c>
      <c r="AY64" s="37">
        <v>7.58</v>
      </c>
      <c r="AZ64" s="37">
        <v>7.55</v>
      </c>
      <c r="BA64" s="37">
        <v>7.57</v>
      </c>
      <c r="BB64" s="54">
        <v>-0.03</v>
      </c>
      <c r="BC64" s="59"/>
      <c r="BD64" s="21"/>
      <c r="BE64" s="43" t="s">
        <v>157</v>
      </c>
      <c r="BF64" s="42" t="s">
        <v>157</v>
      </c>
      <c r="BG64" s="42" t="s">
        <v>157</v>
      </c>
      <c r="BH64" s="54" t="s">
        <v>157</v>
      </c>
      <c r="BI64" s="55"/>
      <c r="BJ64" s="42" t="s">
        <v>157</v>
      </c>
      <c r="BK64" s="42" t="s">
        <v>157</v>
      </c>
      <c r="BL64" s="42" t="s">
        <v>157</v>
      </c>
      <c r="BM64" s="54" t="s">
        <v>157</v>
      </c>
      <c r="BN64" s="59"/>
      <c r="BO64" s="42" t="s">
        <v>157</v>
      </c>
      <c r="BP64" s="42" t="s">
        <v>157</v>
      </c>
      <c r="BQ64" s="42" t="s">
        <v>157</v>
      </c>
      <c r="BR64" s="54" t="s">
        <v>157</v>
      </c>
      <c r="BS64" s="55"/>
      <c r="BT64" s="42" t="s">
        <v>157</v>
      </c>
      <c r="BU64" s="42" t="s">
        <v>157</v>
      </c>
      <c r="BV64" s="42" t="s">
        <v>157</v>
      </c>
      <c r="BW64" s="54" t="s">
        <v>157</v>
      </c>
      <c r="BX64" s="55"/>
      <c r="BY64" s="42" t="s">
        <v>157</v>
      </c>
      <c r="BZ64" s="42" t="s">
        <v>157</v>
      </c>
      <c r="CA64" s="42" t="s">
        <v>157</v>
      </c>
      <c r="CB64" s="54" t="s">
        <v>157</v>
      </c>
      <c r="CC64" s="55"/>
      <c r="CD64" s="42" t="s">
        <v>157</v>
      </c>
      <c r="CE64" s="42" t="s">
        <v>157</v>
      </c>
      <c r="CF64" s="42" t="s">
        <v>157</v>
      </c>
      <c r="CG64" s="54" t="s">
        <v>157</v>
      </c>
      <c r="CH64" s="55"/>
      <c r="CI64" s="42" t="s">
        <v>157</v>
      </c>
      <c r="CJ64" s="42" t="s">
        <v>157</v>
      </c>
      <c r="CK64" s="42" t="s">
        <v>157</v>
      </c>
      <c r="CL64" s="54" t="s">
        <v>157</v>
      </c>
      <c r="CM64" s="55"/>
      <c r="CN64" s="42" t="s">
        <v>157</v>
      </c>
      <c r="CO64" s="42" t="s">
        <v>157</v>
      </c>
      <c r="CP64" s="42" t="s">
        <v>157</v>
      </c>
      <c r="CQ64" s="54" t="s">
        <v>157</v>
      </c>
      <c r="CR64" s="55"/>
    </row>
    <row r="65" spans="1:96" x14ac:dyDescent="0.25">
      <c r="A65" s="26" t="s">
        <v>49</v>
      </c>
      <c r="B65" s="23">
        <v>123</v>
      </c>
      <c r="C65" s="23">
        <v>2</v>
      </c>
      <c r="D65" s="23">
        <v>574004</v>
      </c>
      <c r="E65" s="23" t="s">
        <v>52</v>
      </c>
      <c r="F65" s="23" t="s">
        <v>12</v>
      </c>
      <c r="G65" s="23" t="s">
        <v>13</v>
      </c>
      <c r="H65" s="22" t="s">
        <v>192</v>
      </c>
      <c r="I65" s="34">
        <v>7.53</v>
      </c>
      <c r="J65" s="37">
        <v>7.06</v>
      </c>
      <c r="K65" s="37">
        <v>7.22</v>
      </c>
      <c r="L65" s="37">
        <v>7.77</v>
      </c>
      <c r="M65" s="37">
        <v>7.49</v>
      </c>
      <c r="N65" s="54">
        <v>0.55000000000000004</v>
      </c>
      <c r="O65" s="59" t="s">
        <v>152</v>
      </c>
      <c r="P65" s="37">
        <v>8.35</v>
      </c>
      <c r="Q65" s="37">
        <v>8.5500000000000007</v>
      </c>
      <c r="R65" s="37">
        <v>8.4499999999999993</v>
      </c>
      <c r="S65" s="54">
        <v>0.2</v>
      </c>
      <c r="T65" s="59"/>
      <c r="U65" s="37">
        <v>8</v>
      </c>
      <c r="V65" s="95">
        <v>8.26</v>
      </c>
      <c r="W65" s="37">
        <v>8.1300000000000008</v>
      </c>
      <c r="X65" s="54">
        <v>0.26</v>
      </c>
      <c r="Y65" s="59"/>
      <c r="Z65" s="37">
        <v>8.3699999999999992</v>
      </c>
      <c r="AA65" s="37">
        <v>8.56</v>
      </c>
      <c r="AB65" s="37">
        <v>8.4600000000000009</v>
      </c>
      <c r="AC65" s="54">
        <v>0.19</v>
      </c>
      <c r="AD65" s="59"/>
      <c r="AE65" s="37">
        <v>7.53</v>
      </c>
      <c r="AF65" s="37">
        <v>7.79</v>
      </c>
      <c r="AG65" s="37">
        <v>7.66</v>
      </c>
      <c r="AH65" s="54">
        <v>0.26</v>
      </c>
      <c r="AI65" s="59"/>
      <c r="AJ65" s="37">
        <v>7.18</v>
      </c>
      <c r="AK65" s="37">
        <v>7.49</v>
      </c>
      <c r="AL65" s="37">
        <v>7.33</v>
      </c>
      <c r="AM65" s="54">
        <v>0.31</v>
      </c>
      <c r="AN65" s="59" t="s">
        <v>152</v>
      </c>
      <c r="AO65" s="37">
        <v>7.39</v>
      </c>
      <c r="AP65" s="37">
        <v>7.62</v>
      </c>
      <c r="AQ65" s="37">
        <v>7.51</v>
      </c>
      <c r="AR65" s="54">
        <v>0.23</v>
      </c>
      <c r="AS65" s="59"/>
      <c r="AT65" s="36">
        <v>6.97</v>
      </c>
      <c r="AU65" s="37">
        <v>7.36</v>
      </c>
      <c r="AV65" s="37">
        <v>7.16</v>
      </c>
      <c r="AW65" s="54">
        <v>0.39</v>
      </c>
      <c r="AX65" s="59" t="s">
        <v>152</v>
      </c>
      <c r="AY65" s="37">
        <v>7.25</v>
      </c>
      <c r="AZ65" s="37">
        <v>7.76</v>
      </c>
      <c r="BA65" s="37">
        <v>7.55</v>
      </c>
      <c r="BB65" s="54">
        <v>0.51</v>
      </c>
      <c r="BC65" s="59" t="s">
        <v>152</v>
      </c>
      <c r="BD65" s="21"/>
      <c r="BE65" s="43" t="s">
        <v>157</v>
      </c>
      <c r="BF65" s="42" t="s">
        <v>157</v>
      </c>
      <c r="BG65" s="42" t="s">
        <v>157</v>
      </c>
      <c r="BH65" s="53" t="s">
        <v>157</v>
      </c>
      <c r="BI65" s="55"/>
      <c r="BJ65" s="42" t="s">
        <v>157</v>
      </c>
      <c r="BK65" s="42" t="s">
        <v>157</v>
      </c>
      <c r="BL65" s="42" t="s">
        <v>157</v>
      </c>
      <c r="BM65" s="53" t="s">
        <v>157</v>
      </c>
      <c r="BN65" s="55"/>
      <c r="BO65" s="42" t="s">
        <v>157</v>
      </c>
      <c r="BP65" s="42" t="s">
        <v>157</v>
      </c>
      <c r="BQ65" s="42" t="s">
        <v>157</v>
      </c>
      <c r="BR65" s="53" t="s">
        <v>157</v>
      </c>
      <c r="BS65" s="55"/>
      <c r="BT65" s="42" t="s">
        <v>157</v>
      </c>
      <c r="BU65" s="42" t="s">
        <v>157</v>
      </c>
      <c r="BV65" s="42" t="s">
        <v>157</v>
      </c>
      <c r="BW65" s="53" t="s">
        <v>157</v>
      </c>
      <c r="BX65" s="55"/>
      <c r="BY65" s="42" t="s">
        <v>157</v>
      </c>
      <c r="BZ65" s="42" t="s">
        <v>157</v>
      </c>
      <c r="CA65" s="42" t="s">
        <v>157</v>
      </c>
      <c r="CB65" s="53" t="s">
        <v>157</v>
      </c>
      <c r="CC65" s="55"/>
      <c r="CD65" s="42" t="s">
        <v>157</v>
      </c>
      <c r="CE65" s="42" t="s">
        <v>157</v>
      </c>
      <c r="CF65" s="42" t="s">
        <v>157</v>
      </c>
      <c r="CG65" s="53" t="s">
        <v>157</v>
      </c>
      <c r="CH65" s="55"/>
      <c r="CI65" s="42" t="s">
        <v>157</v>
      </c>
      <c r="CJ65" s="42" t="s">
        <v>157</v>
      </c>
      <c r="CK65" s="42" t="s">
        <v>157</v>
      </c>
      <c r="CL65" s="53" t="s">
        <v>157</v>
      </c>
      <c r="CM65" s="55"/>
      <c r="CN65" s="42" t="s">
        <v>157</v>
      </c>
      <c r="CO65" s="42" t="s">
        <v>157</v>
      </c>
      <c r="CP65" s="42" t="s">
        <v>157</v>
      </c>
      <c r="CQ65" s="53" t="s">
        <v>157</v>
      </c>
      <c r="CR65" s="55"/>
    </row>
    <row r="66" spans="1:96" x14ac:dyDescent="0.25">
      <c r="A66" s="26" t="s">
        <v>49</v>
      </c>
      <c r="B66" s="23">
        <v>123</v>
      </c>
      <c r="C66" s="23">
        <v>2</v>
      </c>
      <c r="D66" s="23">
        <v>576207</v>
      </c>
      <c r="E66" s="23" t="s">
        <v>53</v>
      </c>
      <c r="F66" s="23" t="s">
        <v>12</v>
      </c>
      <c r="G66" s="23" t="s">
        <v>13</v>
      </c>
      <c r="H66" s="22" t="s">
        <v>192</v>
      </c>
      <c r="I66" s="34">
        <v>7.15</v>
      </c>
      <c r="J66" s="36">
        <v>6.93</v>
      </c>
      <c r="K66" s="36">
        <v>6.88</v>
      </c>
      <c r="L66" s="36">
        <v>6.95</v>
      </c>
      <c r="M66" s="36">
        <v>6.91</v>
      </c>
      <c r="N66" s="54">
        <v>7.0000000000000007E-2</v>
      </c>
      <c r="O66" s="59"/>
      <c r="P66" s="37">
        <v>7.75</v>
      </c>
      <c r="Q66" s="37">
        <v>7.93</v>
      </c>
      <c r="R66" s="37">
        <v>7.84</v>
      </c>
      <c r="S66" s="54">
        <v>0.18</v>
      </c>
      <c r="T66" s="59"/>
      <c r="U66" s="37">
        <v>7.64</v>
      </c>
      <c r="V66" s="37">
        <v>7.92</v>
      </c>
      <c r="W66" s="37">
        <v>7.78</v>
      </c>
      <c r="X66" s="54">
        <v>0.28000000000000003</v>
      </c>
      <c r="Y66" s="59"/>
      <c r="Z66" s="37">
        <v>7.65</v>
      </c>
      <c r="AA66" s="37">
        <v>7.84</v>
      </c>
      <c r="AB66" s="37">
        <v>7.75</v>
      </c>
      <c r="AC66" s="54">
        <v>0.19</v>
      </c>
      <c r="AD66" s="59"/>
      <c r="AE66" s="37">
        <v>7.18</v>
      </c>
      <c r="AF66" s="37">
        <v>7.07</v>
      </c>
      <c r="AG66" s="37">
        <v>7.13</v>
      </c>
      <c r="AH66" s="54">
        <v>-0.11</v>
      </c>
      <c r="AI66" s="59"/>
      <c r="AJ66" s="36">
        <v>6.95</v>
      </c>
      <c r="AK66" s="36">
        <v>6.75</v>
      </c>
      <c r="AL66" s="36">
        <v>6.85</v>
      </c>
      <c r="AM66" s="54">
        <v>-0.2</v>
      </c>
      <c r="AN66" s="59"/>
      <c r="AO66" s="37">
        <v>7.11</v>
      </c>
      <c r="AP66" s="36">
        <v>6.9</v>
      </c>
      <c r="AQ66" s="37">
        <v>7</v>
      </c>
      <c r="AR66" s="54">
        <v>-0.21</v>
      </c>
      <c r="AS66" s="59"/>
      <c r="AT66" s="36">
        <v>6.8</v>
      </c>
      <c r="AU66" s="36">
        <v>6.61</v>
      </c>
      <c r="AV66" s="36">
        <v>6.7</v>
      </c>
      <c r="AW66" s="54">
        <v>-0.19</v>
      </c>
      <c r="AX66" s="59"/>
      <c r="AY66" s="37">
        <v>7.68</v>
      </c>
      <c r="AZ66" s="37">
        <v>7.33</v>
      </c>
      <c r="BA66" s="37">
        <v>7.5</v>
      </c>
      <c r="BB66" s="54">
        <v>-0.35</v>
      </c>
      <c r="BC66" s="59"/>
      <c r="BD66" s="21"/>
      <c r="BE66" s="43" t="s">
        <v>157</v>
      </c>
      <c r="BF66" s="42" t="s">
        <v>157</v>
      </c>
      <c r="BG66" s="42" t="s">
        <v>157</v>
      </c>
      <c r="BH66" s="54" t="s">
        <v>157</v>
      </c>
      <c r="BI66" s="55"/>
      <c r="BJ66" s="42" t="s">
        <v>157</v>
      </c>
      <c r="BK66" s="42" t="s">
        <v>157</v>
      </c>
      <c r="BL66" s="42" t="s">
        <v>157</v>
      </c>
      <c r="BM66" s="54" t="s">
        <v>157</v>
      </c>
      <c r="BN66" s="55"/>
      <c r="BO66" s="42" t="s">
        <v>157</v>
      </c>
      <c r="BP66" s="42" t="s">
        <v>157</v>
      </c>
      <c r="BQ66" s="42" t="s">
        <v>157</v>
      </c>
      <c r="BR66" s="54" t="s">
        <v>157</v>
      </c>
      <c r="BS66" s="55"/>
      <c r="BT66" s="42" t="s">
        <v>157</v>
      </c>
      <c r="BU66" s="42" t="s">
        <v>157</v>
      </c>
      <c r="BV66" s="42" t="s">
        <v>157</v>
      </c>
      <c r="BW66" s="54" t="s">
        <v>157</v>
      </c>
      <c r="BX66" s="55"/>
      <c r="BY66" s="42" t="s">
        <v>157</v>
      </c>
      <c r="BZ66" s="42" t="s">
        <v>157</v>
      </c>
      <c r="CA66" s="42" t="s">
        <v>157</v>
      </c>
      <c r="CB66" s="54" t="s">
        <v>157</v>
      </c>
      <c r="CC66" s="55"/>
      <c r="CD66" s="42" t="s">
        <v>157</v>
      </c>
      <c r="CE66" s="42" t="s">
        <v>157</v>
      </c>
      <c r="CF66" s="42" t="s">
        <v>157</v>
      </c>
      <c r="CG66" s="54" t="s">
        <v>157</v>
      </c>
      <c r="CH66" s="55"/>
      <c r="CI66" s="42" t="s">
        <v>157</v>
      </c>
      <c r="CJ66" s="42" t="s">
        <v>157</v>
      </c>
      <c r="CK66" s="42" t="s">
        <v>157</v>
      </c>
      <c r="CL66" s="54" t="s">
        <v>157</v>
      </c>
      <c r="CM66" s="55"/>
      <c r="CN66" s="42" t="s">
        <v>157</v>
      </c>
      <c r="CO66" s="42" t="s">
        <v>157</v>
      </c>
      <c r="CP66" s="42" t="s">
        <v>157</v>
      </c>
      <c r="CQ66" s="54" t="s">
        <v>157</v>
      </c>
      <c r="CR66" s="55"/>
    </row>
    <row r="67" spans="1:96" x14ac:dyDescent="0.25">
      <c r="A67" s="26" t="s">
        <v>49</v>
      </c>
      <c r="B67" s="23">
        <v>123</v>
      </c>
      <c r="C67" s="23">
        <v>2</v>
      </c>
      <c r="D67" s="23">
        <v>474007</v>
      </c>
      <c r="E67" s="23" t="s">
        <v>54</v>
      </c>
      <c r="F67" s="23" t="s">
        <v>12</v>
      </c>
      <c r="G67" s="23" t="s">
        <v>13</v>
      </c>
      <c r="H67" s="22" t="s">
        <v>192</v>
      </c>
      <c r="I67" s="34">
        <v>7.6</v>
      </c>
      <c r="J67" s="37">
        <v>7.54</v>
      </c>
      <c r="K67" s="37">
        <v>7.85</v>
      </c>
      <c r="L67" s="95">
        <v>8.18</v>
      </c>
      <c r="M67" s="37">
        <v>8.01</v>
      </c>
      <c r="N67" s="54">
        <v>0.33</v>
      </c>
      <c r="O67" s="59" t="s">
        <v>152</v>
      </c>
      <c r="P67" s="37">
        <v>8.9700000000000006</v>
      </c>
      <c r="Q67" s="37">
        <v>8.94</v>
      </c>
      <c r="R67" s="37">
        <v>8.9499999999999993</v>
      </c>
      <c r="S67" s="54">
        <v>-0.03</v>
      </c>
      <c r="T67" s="59"/>
      <c r="U67" s="37">
        <v>8.81</v>
      </c>
      <c r="V67" s="95">
        <v>8.85</v>
      </c>
      <c r="W67" s="37">
        <v>8.83</v>
      </c>
      <c r="X67" s="54">
        <v>0.04</v>
      </c>
      <c r="Y67" s="59"/>
      <c r="Z67" s="37">
        <v>8.74</v>
      </c>
      <c r="AA67" s="37">
        <v>8.8000000000000007</v>
      </c>
      <c r="AB67" s="37">
        <v>8.77</v>
      </c>
      <c r="AC67" s="54">
        <v>0.06</v>
      </c>
      <c r="AD67" s="59"/>
      <c r="AE67" s="37">
        <v>8.48</v>
      </c>
      <c r="AF67" s="37">
        <v>8.65</v>
      </c>
      <c r="AG67" s="37">
        <v>8.57</v>
      </c>
      <c r="AH67" s="54">
        <v>0.17</v>
      </c>
      <c r="AI67" s="59"/>
      <c r="AJ67" s="37">
        <v>7.95</v>
      </c>
      <c r="AK67" s="95">
        <v>8.36</v>
      </c>
      <c r="AL67" s="37">
        <v>8.16</v>
      </c>
      <c r="AM67" s="54">
        <v>0.41</v>
      </c>
      <c r="AN67" s="59" t="s">
        <v>152</v>
      </c>
      <c r="AO67" s="37">
        <v>8.15</v>
      </c>
      <c r="AP67" s="95">
        <v>8.3699999999999992</v>
      </c>
      <c r="AQ67" s="37">
        <v>8.26</v>
      </c>
      <c r="AR67" s="54">
        <v>0.22</v>
      </c>
      <c r="AS67" s="59"/>
      <c r="AT67" s="37">
        <v>7.75</v>
      </c>
      <c r="AU67" s="95">
        <v>8.36</v>
      </c>
      <c r="AV67" s="37">
        <v>8.06</v>
      </c>
      <c r="AW67" s="54">
        <v>0.61</v>
      </c>
      <c r="AX67" s="59" t="s">
        <v>152</v>
      </c>
      <c r="AY67" s="37">
        <v>7.89</v>
      </c>
      <c r="AZ67" s="37">
        <v>8.17</v>
      </c>
      <c r="BA67" s="37">
        <v>8.0299999999999994</v>
      </c>
      <c r="BB67" s="54">
        <v>0.28000000000000003</v>
      </c>
      <c r="BC67" s="59"/>
      <c r="BD67" s="21"/>
      <c r="BE67" s="43" t="s">
        <v>157</v>
      </c>
      <c r="BF67" s="42" t="s">
        <v>157</v>
      </c>
      <c r="BG67" s="42" t="s">
        <v>157</v>
      </c>
      <c r="BH67" s="54" t="s">
        <v>157</v>
      </c>
      <c r="BI67" s="55"/>
      <c r="BJ67" s="42" t="s">
        <v>157</v>
      </c>
      <c r="BK67" s="42" t="s">
        <v>157</v>
      </c>
      <c r="BL67" s="42" t="s">
        <v>157</v>
      </c>
      <c r="BM67" s="54" t="s">
        <v>157</v>
      </c>
      <c r="BN67" s="55"/>
      <c r="BO67" s="42" t="s">
        <v>157</v>
      </c>
      <c r="BP67" s="42" t="s">
        <v>157</v>
      </c>
      <c r="BQ67" s="42" t="s">
        <v>157</v>
      </c>
      <c r="BR67" s="54" t="s">
        <v>157</v>
      </c>
      <c r="BS67" s="55"/>
      <c r="BT67" s="42" t="s">
        <v>157</v>
      </c>
      <c r="BU67" s="42" t="s">
        <v>157</v>
      </c>
      <c r="BV67" s="42" t="s">
        <v>157</v>
      </c>
      <c r="BW67" s="54" t="s">
        <v>157</v>
      </c>
      <c r="BX67" s="55"/>
      <c r="BY67" s="42" t="s">
        <v>157</v>
      </c>
      <c r="BZ67" s="42" t="s">
        <v>157</v>
      </c>
      <c r="CA67" s="42" t="s">
        <v>157</v>
      </c>
      <c r="CB67" s="54" t="s">
        <v>157</v>
      </c>
      <c r="CC67" s="55"/>
      <c r="CD67" s="42" t="s">
        <v>157</v>
      </c>
      <c r="CE67" s="42" t="s">
        <v>157</v>
      </c>
      <c r="CF67" s="42" t="s">
        <v>157</v>
      </c>
      <c r="CG67" s="54" t="s">
        <v>157</v>
      </c>
      <c r="CH67" s="55"/>
      <c r="CI67" s="42" t="s">
        <v>157</v>
      </c>
      <c r="CJ67" s="42" t="s">
        <v>157</v>
      </c>
      <c r="CK67" s="42" t="s">
        <v>157</v>
      </c>
      <c r="CL67" s="54" t="s">
        <v>157</v>
      </c>
      <c r="CM67" s="55"/>
      <c r="CN67" s="42" t="s">
        <v>157</v>
      </c>
      <c r="CO67" s="42" t="s">
        <v>157</v>
      </c>
      <c r="CP67" s="42" t="s">
        <v>157</v>
      </c>
      <c r="CQ67" s="54" t="s">
        <v>157</v>
      </c>
      <c r="CR67" s="55"/>
    </row>
    <row r="68" spans="1:96" x14ac:dyDescent="0.25">
      <c r="A68" s="26" t="s">
        <v>49</v>
      </c>
      <c r="B68" s="23">
        <v>123</v>
      </c>
      <c r="C68" s="23">
        <v>2</v>
      </c>
      <c r="D68" s="23">
        <v>597005</v>
      </c>
      <c r="E68" s="23" t="s">
        <v>55</v>
      </c>
      <c r="F68" s="23" t="s">
        <v>12</v>
      </c>
      <c r="G68" s="23" t="s">
        <v>13</v>
      </c>
      <c r="H68" s="22" t="s">
        <v>192</v>
      </c>
      <c r="I68" s="34">
        <v>7.73</v>
      </c>
      <c r="J68" s="37">
        <v>7.74</v>
      </c>
      <c r="K68" s="37">
        <v>7.15</v>
      </c>
      <c r="L68" s="37">
        <v>7.11</v>
      </c>
      <c r="M68" s="37">
        <v>7.13</v>
      </c>
      <c r="N68" s="54">
        <v>-0.04</v>
      </c>
      <c r="O68" s="59"/>
      <c r="P68" s="37">
        <v>7.89</v>
      </c>
      <c r="Q68" s="37">
        <v>8.5500000000000007</v>
      </c>
      <c r="R68" s="37">
        <v>8.2200000000000006</v>
      </c>
      <c r="S68" s="54">
        <v>0.66</v>
      </c>
      <c r="T68" s="59" t="s">
        <v>152</v>
      </c>
      <c r="U68" s="37">
        <v>7.57</v>
      </c>
      <c r="V68" s="95">
        <v>8.2799999999999994</v>
      </c>
      <c r="W68" s="37">
        <v>7.93</v>
      </c>
      <c r="X68" s="54">
        <v>0.71</v>
      </c>
      <c r="Y68" s="59" t="s">
        <v>152</v>
      </c>
      <c r="Z68" s="37">
        <v>7.79</v>
      </c>
      <c r="AA68" s="37">
        <v>8.51</v>
      </c>
      <c r="AB68" s="37">
        <v>8.15</v>
      </c>
      <c r="AC68" s="54">
        <v>0.72</v>
      </c>
      <c r="AD68" s="59" t="s">
        <v>152</v>
      </c>
      <c r="AE68" s="37">
        <v>7.65</v>
      </c>
      <c r="AF68" s="37">
        <v>7.98</v>
      </c>
      <c r="AG68" s="37">
        <v>7.81</v>
      </c>
      <c r="AH68" s="54">
        <v>0.33</v>
      </c>
      <c r="AI68" s="59" t="s">
        <v>152</v>
      </c>
      <c r="AJ68" s="37">
        <v>7.3</v>
      </c>
      <c r="AK68" s="37">
        <v>7.36</v>
      </c>
      <c r="AL68" s="37">
        <v>7.33</v>
      </c>
      <c r="AM68" s="54">
        <v>0.06</v>
      </c>
      <c r="AN68" s="59"/>
      <c r="AO68" s="37">
        <v>7.35</v>
      </c>
      <c r="AP68" s="37">
        <v>7.58</v>
      </c>
      <c r="AQ68" s="37">
        <v>7.46</v>
      </c>
      <c r="AR68" s="54">
        <v>0.23</v>
      </c>
      <c r="AS68" s="59"/>
      <c r="AT68" s="37">
        <v>7.26</v>
      </c>
      <c r="AU68" s="37">
        <v>7.15</v>
      </c>
      <c r="AV68" s="37">
        <v>7.2</v>
      </c>
      <c r="AW68" s="54">
        <v>-0.11</v>
      </c>
      <c r="AX68" s="59"/>
      <c r="AY68" s="37">
        <v>7.48</v>
      </c>
      <c r="AZ68" s="37">
        <v>7.68</v>
      </c>
      <c r="BA68" s="37">
        <v>7.56</v>
      </c>
      <c r="BB68" s="54">
        <v>0.2</v>
      </c>
      <c r="BC68" s="59"/>
      <c r="BD68" s="21"/>
      <c r="BE68" s="43" t="s">
        <v>157</v>
      </c>
      <c r="BF68" s="42" t="s">
        <v>157</v>
      </c>
      <c r="BG68" s="42" t="s">
        <v>157</v>
      </c>
      <c r="BH68" s="54" t="s">
        <v>157</v>
      </c>
      <c r="BI68" s="55"/>
      <c r="BJ68" s="42" t="s">
        <v>157</v>
      </c>
      <c r="BK68" s="42" t="s">
        <v>157</v>
      </c>
      <c r="BL68" s="42" t="s">
        <v>157</v>
      </c>
      <c r="BM68" s="54" t="s">
        <v>157</v>
      </c>
      <c r="BN68" s="55"/>
      <c r="BO68" s="42" t="s">
        <v>157</v>
      </c>
      <c r="BP68" s="42" t="s">
        <v>157</v>
      </c>
      <c r="BQ68" s="42" t="s">
        <v>157</v>
      </c>
      <c r="BR68" s="54" t="s">
        <v>157</v>
      </c>
      <c r="BS68" s="55"/>
      <c r="BT68" s="42" t="s">
        <v>157</v>
      </c>
      <c r="BU68" s="42" t="s">
        <v>157</v>
      </c>
      <c r="BV68" s="42" t="s">
        <v>157</v>
      </c>
      <c r="BW68" s="54" t="s">
        <v>157</v>
      </c>
      <c r="BX68" s="55"/>
      <c r="BY68" s="42" t="s">
        <v>157</v>
      </c>
      <c r="BZ68" s="42" t="s">
        <v>157</v>
      </c>
      <c r="CA68" s="42" t="s">
        <v>157</v>
      </c>
      <c r="CB68" s="54" t="s">
        <v>157</v>
      </c>
      <c r="CC68" s="55"/>
      <c r="CD68" s="42" t="s">
        <v>157</v>
      </c>
      <c r="CE68" s="42" t="s">
        <v>157</v>
      </c>
      <c r="CF68" s="42" t="s">
        <v>157</v>
      </c>
      <c r="CG68" s="54" t="s">
        <v>157</v>
      </c>
      <c r="CH68" s="55"/>
      <c r="CI68" s="42" t="s">
        <v>157</v>
      </c>
      <c r="CJ68" s="42" t="s">
        <v>157</v>
      </c>
      <c r="CK68" s="42" t="s">
        <v>157</v>
      </c>
      <c r="CL68" s="54" t="s">
        <v>157</v>
      </c>
      <c r="CM68" s="55"/>
      <c r="CN68" s="42" t="s">
        <v>157</v>
      </c>
      <c r="CO68" s="42" t="s">
        <v>157</v>
      </c>
      <c r="CP68" s="42" t="s">
        <v>157</v>
      </c>
      <c r="CQ68" s="54" t="s">
        <v>157</v>
      </c>
      <c r="CR68" s="55"/>
    </row>
    <row r="69" spans="1:96" x14ac:dyDescent="0.25">
      <c r="A69" s="26" t="s">
        <v>49</v>
      </c>
      <c r="B69" s="23" t="s">
        <v>25</v>
      </c>
      <c r="C69" s="23">
        <v>2</v>
      </c>
      <c r="D69" s="23">
        <v>473207</v>
      </c>
      <c r="E69" s="23" t="s">
        <v>56</v>
      </c>
      <c r="F69" s="23" t="s">
        <v>12</v>
      </c>
      <c r="G69" s="23" t="s">
        <v>13</v>
      </c>
      <c r="H69" s="22" t="s">
        <v>192</v>
      </c>
      <c r="I69" s="34">
        <v>7.89</v>
      </c>
      <c r="J69" s="37">
        <v>8.06</v>
      </c>
      <c r="K69" s="42" t="s">
        <v>157</v>
      </c>
      <c r="L69" s="37">
        <v>7.93</v>
      </c>
      <c r="M69" s="37">
        <v>7.93</v>
      </c>
      <c r="N69" s="53" t="s">
        <v>157</v>
      </c>
      <c r="O69" s="55"/>
      <c r="P69" s="42" t="s">
        <v>157</v>
      </c>
      <c r="Q69" s="37">
        <v>8.69</v>
      </c>
      <c r="R69" s="37">
        <v>8.69</v>
      </c>
      <c r="S69" s="53" t="s">
        <v>157</v>
      </c>
      <c r="T69" s="55"/>
      <c r="U69" s="42" t="s">
        <v>157</v>
      </c>
      <c r="V69" s="95">
        <v>8.36</v>
      </c>
      <c r="W69" s="37">
        <v>8.36</v>
      </c>
      <c r="X69" s="53" t="s">
        <v>157</v>
      </c>
      <c r="Y69" s="55"/>
      <c r="Z69" s="42" t="s">
        <v>157</v>
      </c>
      <c r="AA69" s="37">
        <v>8.56</v>
      </c>
      <c r="AB69" s="37">
        <v>8.56</v>
      </c>
      <c r="AC69" s="53" t="s">
        <v>157</v>
      </c>
      <c r="AD69" s="55"/>
      <c r="AE69" s="42" t="s">
        <v>157</v>
      </c>
      <c r="AF69" s="37">
        <v>8.4499999999999993</v>
      </c>
      <c r="AG69" s="37">
        <v>8.4499999999999993</v>
      </c>
      <c r="AH69" s="53" t="s">
        <v>157</v>
      </c>
      <c r="AI69" s="55"/>
      <c r="AJ69" s="42" t="s">
        <v>157</v>
      </c>
      <c r="AK69" s="95">
        <v>8.23</v>
      </c>
      <c r="AL69" s="37">
        <v>8.23</v>
      </c>
      <c r="AM69" s="53" t="s">
        <v>157</v>
      </c>
      <c r="AN69" s="55"/>
      <c r="AO69" s="42" t="s">
        <v>157</v>
      </c>
      <c r="AP69" s="95">
        <v>8.48</v>
      </c>
      <c r="AQ69" s="37">
        <v>8.48</v>
      </c>
      <c r="AR69" s="53" t="s">
        <v>157</v>
      </c>
      <c r="AS69" s="55"/>
      <c r="AT69" s="42" t="s">
        <v>157</v>
      </c>
      <c r="AU69" s="37">
        <v>7.97</v>
      </c>
      <c r="AV69" s="37">
        <v>7.97</v>
      </c>
      <c r="AW69" s="53" t="s">
        <v>157</v>
      </c>
      <c r="AX69" s="55"/>
      <c r="AY69" s="42" t="s">
        <v>157</v>
      </c>
      <c r="AZ69" s="37">
        <v>8.26</v>
      </c>
      <c r="BA69" s="37">
        <v>8.26</v>
      </c>
      <c r="BB69" s="53" t="s">
        <v>157</v>
      </c>
      <c r="BC69" s="55"/>
      <c r="BD69" s="21"/>
      <c r="BE69" s="43" t="s">
        <v>157</v>
      </c>
      <c r="BF69" s="42" t="s">
        <v>157</v>
      </c>
      <c r="BG69" s="42" t="s">
        <v>157</v>
      </c>
      <c r="BH69" s="53" t="s">
        <v>157</v>
      </c>
      <c r="BI69" s="55"/>
      <c r="BJ69" s="42" t="s">
        <v>157</v>
      </c>
      <c r="BK69" s="42" t="s">
        <v>157</v>
      </c>
      <c r="BL69" s="42" t="s">
        <v>157</v>
      </c>
      <c r="BM69" s="53" t="s">
        <v>157</v>
      </c>
      <c r="BN69" s="55"/>
      <c r="BO69" s="42" t="s">
        <v>157</v>
      </c>
      <c r="BP69" s="42" t="s">
        <v>157</v>
      </c>
      <c r="BQ69" s="42" t="s">
        <v>157</v>
      </c>
      <c r="BR69" s="53" t="s">
        <v>157</v>
      </c>
      <c r="BS69" s="55"/>
      <c r="BT69" s="42" t="s">
        <v>157</v>
      </c>
      <c r="BU69" s="42" t="s">
        <v>157</v>
      </c>
      <c r="BV69" s="42" t="s">
        <v>157</v>
      </c>
      <c r="BW69" s="53" t="s">
        <v>157</v>
      </c>
      <c r="BX69" s="55"/>
      <c r="BY69" s="42" t="s">
        <v>157</v>
      </c>
      <c r="BZ69" s="42" t="s">
        <v>157</v>
      </c>
      <c r="CA69" s="42" t="s">
        <v>157</v>
      </c>
      <c r="CB69" s="53" t="s">
        <v>157</v>
      </c>
      <c r="CC69" s="55"/>
      <c r="CD69" s="42" t="s">
        <v>157</v>
      </c>
      <c r="CE69" s="42" t="s">
        <v>157</v>
      </c>
      <c r="CF69" s="42" t="s">
        <v>157</v>
      </c>
      <c r="CG69" s="53" t="s">
        <v>157</v>
      </c>
      <c r="CH69" s="55"/>
      <c r="CI69" s="42" t="s">
        <v>157</v>
      </c>
      <c r="CJ69" s="42" t="s">
        <v>157</v>
      </c>
      <c r="CK69" s="42" t="s">
        <v>157</v>
      </c>
      <c r="CL69" s="53" t="s">
        <v>157</v>
      </c>
      <c r="CM69" s="55"/>
      <c r="CN69" s="42" t="s">
        <v>157</v>
      </c>
      <c r="CO69" s="42" t="s">
        <v>157</v>
      </c>
      <c r="CP69" s="42" t="s">
        <v>157</v>
      </c>
      <c r="CQ69" s="53" t="s">
        <v>157</v>
      </c>
      <c r="CR69" s="55"/>
    </row>
    <row r="70" spans="1:96" x14ac:dyDescent="0.25">
      <c r="A70" s="26" t="s">
        <v>49</v>
      </c>
      <c r="B70" s="23">
        <v>123</v>
      </c>
      <c r="C70" s="23">
        <v>2</v>
      </c>
      <c r="D70" s="23">
        <v>481754</v>
      </c>
      <c r="E70" s="23" t="s">
        <v>57</v>
      </c>
      <c r="F70" s="23" t="s">
        <v>12</v>
      </c>
      <c r="G70" s="23" t="s">
        <v>13</v>
      </c>
      <c r="H70" s="22" t="s">
        <v>192</v>
      </c>
      <c r="I70" s="34">
        <v>8.1199999999999992</v>
      </c>
      <c r="J70" s="37">
        <v>7.95</v>
      </c>
      <c r="K70" s="37">
        <v>7.22</v>
      </c>
      <c r="L70" s="95">
        <v>8.11</v>
      </c>
      <c r="M70" s="37">
        <v>7.67</v>
      </c>
      <c r="N70" s="54">
        <v>0.89</v>
      </c>
      <c r="O70" s="59" t="s">
        <v>152</v>
      </c>
      <c r="P70" s="37">
        <v>7.63</v>
      </c>
      <c r="Q70" s="37">
        <v>8.61</v>
      </c>
      <c r="R70" s="37">
        <v>8.1199999999999992</v>
      </c>
      <c r="S70" s="54">
        <v>0.98</v>
      </c>
      <c r="T70" s="59" t="s">
        <v>152</v>
      </c>
      <c r="U70" s="37">
        <v>7.37</v>
      </c>
      <c r="V70" s="95">
        <v>8.32</v>
      </c>
      <c r="W70" s="37">
        <v>7.84</v>
      </c>
      <c r="X70" s="54">
        <v>0.95</v>
      </c>
      <c r="Y70" s="59" t="s">
        <v>152</v>
      </c>
      <c r="Z70" s="37">
        <v>7.6</v>
      </c>
      <c r="AA70" s="37">
        <v>8.65</v>
      </c>
      <c r="AB70" s="37">
        <v>8.1199999999999992</v>
      </c>
      <c r="AC70" s="54">
        <v>1.05</v>
      </c>
      <c r="AD70" s="59" t="s">
        <v>152</v>
      </c>
      <c r="AE70" s="37">
        <v>7.62</v>
      </c>
      <c r="AF70" s="37">
        <v>8.6</v>
      </c>
      <c r="AG70" s="37">
        <v>8.11</v>
      </c>
      <c r="AH70" s="54">
        <v>0.98</v>
      </c>
      <c r="AI70" s="59" t="s">
        <v>152</v>
      </c>
      <c r="AJ70" s="37">
        <v>7.11</v>
      </c>
      <c r="AK70" s="95">
        <v>8.36</v>
      </c>
      <c r="AL70" s="37">
        <v>7.74</v>
      </c>
      <c r="AM70" s="54">
        <v>1.25</v>
      </c>
      <c r="AN70" s="59" t="s">
        <v>152</v>
      </c>
      <c r="AO70" s="37">
        <v>7.19</v>
      </c>
      <c r="AP70" s="95">
        <v>8.41</v>
      </c>
      <c r="AQ70" s="37">
        <v>7.8</v>
      </c>
      <c r="AR70" s="54">
        <v>1.22</v>
      </c>
      <c r="AS70" s="59" t="s">
        <v>152</v>
      </c>
      <c r="AT70" s="37">
        <v>7.03</v>
      </c>
      <c r="AU70" s="95">
        <v>8.3000000000000007</v>
      </c>
      <c r="AV70" s="37">
        <v>7.67</v>
      </c>
      <c r="AW70" s="54">
        <v>1.27</v>
      </c>
      <c r="AX70" s="59" t="s">
        <v>152</v>
      </c>
      <c r="AY70" s="36">
        <v>6.89</v>
      </c>
      <c r="AZ70" s="37">
        <v>7.53</v>
      </c>
      <c r="BA70" s="37">
        <v>7.1</v>
      </c>
      <c r="BB70" s="54">
        <v>0.64</v>
      </c>
      <c r="BC70" s="59" t="s">
        <v>152</v>
      </c>
      <c r="BD70" s="21"/>
      <c r="BE70" s="43" t="s">
        <v>157</v>
      </c>
      <c r="BF70" s="42" t="s">
        <v>157</v>
      </c>
      <c r="BG70" s="42" t="s">
        <v>157</v>
      </c>
      <c r="BH70" s="54" t="s">
        <v>157</v>
      </c>
      <c r="BI70" s="55"/>
      <c r="BJ70" s="42" t="s">
        <v>157</v>
      </c>
      <c r="BK70" s="42" t="s">
        <v>157</v>
      </c>
      <c r="BL70" s="42" t="s">
        <v>157</v>
      </c>
      <c r="BM70" s="54" t="s">
        <v>157</v>
      </c>
      <c r="BN70" s="59"/>
      <c r="BO70" s="42" t="s">
        <v>157</v>
      </c>
      <c r="BP70" s="42" t="s">
        <v>157</v>
      </c>
      <c r="BQ70" s="42" t="s">
        <v>157</v>
      </c>
      <c r="BR70" s="54" t="s">
        <v>157</v>
      </c>
      <c r="BS70" s="55"/>
      <c r="BT70" s="42" t="s">
        <v>157</v>
      </c>
      <c r="BU70" s="42" t="s">
        <v>157</v>
      </c>
      <c r="BV70" s="42" t="s">
        <v>157</v>
      </c>
      <c r="BW70" s="54" t="s">
        <v>157</v>
      </c>
      <c r="BX70" s="55"/>
      <c r="BY70" s="42" t="s">
        <v>157</v>
      </c>
      <c r="BZ70" s="42" t="s">
        <v>157</v>
      </c>
      <c r="CA70" s="42" t="s">
        <v>157</v>
      </c>
      <c r="CB70" s="54" t="s">
        <v>157</v>
      </c>
      <c r="CC70" s="55"/>
      <c r="CD70" s="42" t="s">
        <v>157</v>
      </c>
      <c r="CE70" s="42" t="s">
        <v>157</v>
      </c>
      <c r="CF70" s="42" t="s">
        <v>157</v>
      </c>
      <c r="CG70" s="54" t="s">
        <v>157</v>
      </c>
      <c r="CH70" s="55"/>
      <c r="CI70" s="42" t="s">
        <v>157</v>
      </c>
      <c r="CJ70" s="42" t="s">
        <v>157</v>
      </c>
      <c r="CK70" s="42" t="s">
        <v>157</v>
      </c>
      <c r="CL70" s="54" t="s">
        <v>157</v>
      </c>
      <c r="CM70" s="55"/>
      <c r="CN70" s="42" t="s">
        <v>157</v>
      </c>
      <c r="CO70" s="42" t="s">
        <v>157</v>
      </c>
      <c r="CP70" s="42" t="s">
        <v>157</v>
      </c>
      <c r="CQ70" s="54" t="s">
        <v>157</v>
      </c>
      <c r="CR70" s="55"/>
    </row>
    <row r="71" spans="1:96" x14ac:dyDescent="0.25">
      <c r="A71" s="26" t="s">
        <v>49</v>
      </c>
      <c r="B71" s="23">
        <v>123</v>
      </c>
      <c r="C71" s="23">
        <v>2</v>
      </c>
      <c r="D71" s="23">
        <v>486019</v>
      </c>
      <c r="E71" s="23" t="s">
        <v>58</v>
      </c>
      <c r="F71" s="23" t="s">
        <v>12</v>
      </c>
      <c r="G71" s="23" t="s">
        <v>13</v>
      </c>
      <c r="H71" s="22" t="s">
        <v>192</v>
      </c>
      <c r="I71" s="34">
        <v>7.3</v>
      </c>
      <c r="J71" s="37">
        <v>7.5</v>
      </c>
      <c r="K71" s="37">
        <v>7.69</v>
      </c>
      <c r="L71" s="37">
        <v>7.78</v>
      </c>
      <c r="M71" s="37">
        <v>7.74</v>
      </c>
      <c r="N71" s="54">
        <v>0.09</v>
      </c>
      <c r="O71" s="59"/>
      <c r="P71" s="37">
        <v>8.4600000000000009</v>
      </c>
      <c r="Q71" s="37">
        <v>8.92</v>
      </c>
      <c r="R71" s="37">
        <v>8.69</v>
      </c>
      <c r="S71" s="54">
        <v>0.46</v>
      </c>
      <c r="T71" s="59" t="s">
        <v>152</v>
      </c>
      <c r="U71" s="37">
        <v>7.92</v>
      </c>
      <c r="V71" s="95">
        <v>8.98</v>
      </c>
      <c r="W71" s="37">
        <v>8.4499999999999993</v>
      </c>
      <c r="X71" s="54">
        <v>1.06</v>
      </c>
      <c r="Y71" s="59" t="s">
        <v>152</v>
      </c>
      <c r="Z71" s="37">
        <v>8.59</v>
      </c>
      <c r="AA71" s="37">
        <v>8.64</v>
      </c>
      <c r="AB71" s="37">
        <v>8.61</v>
      </c>
      <c r="AC71" s="54">
        <v>0.05</v>
      </c>
      <c r="AD71" s="59"/>
      <c r="AE71" s="37">
        <v>7.91</v>
      </c>
      <c r="AF71" s="37">
        <v>8.48</v>
      </c>
      <c r="AG71" s="37">
        <v>8.19</v>
      </c>
      <c r="AH71" s="54">
        <v>0.56999999999999995</v>
      </c>
      <c r="AI71" s="59" t="s">
        <v>152</v>
      </c>
      <c r="AJ71" s="37">
        <v>7.71</v>
      </c>
      <c r="AK71" s="37">
        <v>7.85</v>
      </c>
      <c r="AL71" s="37">
        <v>7.78</v>
      </c>
      <c r="AM71" s="54">
        <v>0.14000000000000001</v>
      </c>
      <c r="AN71" s="59"/>
      <c r="AO71" s="37">
        <v>8.16</v>
      </c>
      <c r="AP71" s="95">
        <v>8.1</v>
      </c>
      <c r="AQ71" s="37">
        <v>8.1300000000000008</v>
      </c>
      <c r="AR71" s="54">
        <v>-0.06</v>
      </c>
      <c r="AS71" s="59"/>
      <c r="AT71" s="37">
        <v>7.25</v>
      </c>
      <c r="AU71" s="37">
        <v>7.6</v>
      </c>
      <c r="AV71" s="37">
        <v>7.42</v>
      </c>
      <c r="AW71" s="54">
        <v>0.35</v>
      </c>
      <c r="AX71" s="59"/>
      <c r="AY71" s="37">
        <v>7.97</v>
      </c>
      <c r="AZ71" s="37">
        <v>7.82</v>
      </c>
      <c r="BA71" s="37">
        <v>7.9</v>
      </c>
      <c r="BB71" s="54">
        <v>-0.15</v>
      </c>
      <c r="BC71" s="59"/>
      <c r="BD71" s="21"/>
      <c r="BE71" s="43" t="s">
        <v>157</v>
      </c>
      <c r="BF71" s="42" t="s">
        <v>157</v>
      </c>
      <c r="BG71" s="42" t="s">
        <v>157</v>
      </c>
      <c r="BH71" s="54" t="s">
        <v>157</v>
      </c>
      <c r="BI71" s="55"/>
      <c r="BJ71" s="42" t="s">
        <v>157</v>
      </c>
      <c r="BK71" s="42" t="s">
        <v>157</v>
      </c>
      <c r="BL71" s="42" t="s">
        <v>157</v>
      </c>
      <c r="BM71" s="54" t="s">
        <v>157</v>
      </c>
      <c r="BN71" s="55"/>
      <c r="BO71" s="42" t="s">
        <v>157</v>
      </c>
      <c r="BP71" s="42" t="s">
        <v>157</v>
      </c>
      <c r="BQ71" s="42" t="s">
        <v>157</v>
      </c>
      <c r="BR71" s="54" t="s">
        <v>157</v>
      </c>
      <c r="BS71" s="55"/>
      <c r="BT71" s="42" t="s">
        <v>157</v>
      </c>
      <c r="BU71" s="42" t="s">
        <v>157</v>
      </c>
      <c r="BV71" s="42" t="s">
        <v>157</v>
      </c>
      <c r="BW71" s="54" t="s">
        <v>157</v>
      </c>
      <c r="BX71" s="55"/>
      <c r="BY71" s="42" t="s">
        <v>157</v>
      </c>
      <c r="BZ71" s="42" t="s">
        <v>157</v>
      </c>
      <c r="CA71" s="42" t="s">
        <v>157</v>
      </c>
      <c r="CB71" s="54" t="s">
        <v>157</v>
      </c>
      <c r="CC71" s="55"/>
      <c r="CD71" s="42" t="s">
        <v>157</v>
      </c>
      <c r="CE71" s="42" t="s">
        <v>157</v>
      </c>
      <c r="CF71" s="42" t="s">
        <v>157</v>
      </c>
      <c r="CG71" s="54" t="s">
        <v>157</v>
      </c>
      <c r="CH71" s="55"/>
      <c r="CI71" s="42" t="s">
        <v>157</v>
      </c>
      <c r="CJ71" s="42" t="s">
        <v>157</v>
      </c>
      <c r="CK71" s="42" t="s">
        <v>157</v>
      </c>
      <c r="CL71" s="54" t="s">
        <v>157</v>
      </c>
      <c r="CM71" s="55"/>
      <c r="CN71" s="42" t="s">
        <v>157</v>
      </c>
      <c r="CO71" s="42" t="s">
        <v>157</v>
      </c>
      <c r="CP71" s="42" t="s">
        <v>157</v>
      </c>
      <c r="CQ71" s="54" t="s">
        <v>157</v>
      </c>
      <c r="CR71" s="55"/>
    </row>
    <row r="72" spans="1:96" x14ac:dyDescent="0.25">
      <c r="A72" s="26" t="s">
        <v>49</v>
      </c>
      <c r="B72" s="23">
        <v>123</v>
      </c>
      <c r="C72" s="23">
        <v>2</v>
      </c>
      <c r="D72" s="23">
        <v>478404</v>
      </c>
      <c r="E72" s="23" t="s">
        <v>59</v>
      </c>
      <c r="F72" s="23" t="s">
        <v>12</v>
      </c>
      <c r="G72" s="23" t="s">
        <v>13</v>
      </c>
      <c r="H72" s="22" t="s">
        <v>192</v>
      </c>
      <c r="I72" s="34">
        <v>7.71</v>
      </c>
      <c r="J72" s="37">
        <v>7.72</v>
      </c>
      <c r="K72" s="37">
        <v>7.44</v>
      </c>
      <c r="L72" s="37">
        <v>7.99</v>
      </c>
      <c r="M72" s="37">
        <v>7.71</v>
      </c>
      <c r="N72" s="54">
        <v>0.55000000000000004</v>
      </c>
      <c r="O72" s="59" t="s">
        <v>152</v>
      </c>
      <c r="P72" s="37">
        <v>8.41</v>
      </c>
      <c r="Q72" s="37">
        <v>8.7799999999999994</v>
      </c>
      <c r="R72" s="37">
        <v>8.59</v>
      </c>
      <c r="S72" s="54">
        <v>0.37</v>
      </c>
      <c r="T72" s="59" t="s">
        <v>152</v>
      </c>
      <c r="U72" s="37">
        <v>8.3000000000000007</v>
      </c>
      <c r="V72" s="95">
        <v>8.64</v>
      </c>
      <c r="W72" s="37">
        <v>8.4700000000000006</v>
      </c>
      <c r="X72" s="54">
        <v>0.34</v>
      </c>
      <c r="Y72" s="59" t="s">
        <v>152</v>
      </c>
      <c r="Z72" s="37">
        <v>8.3699999999999992</v>
      </c>
      <c r="AA72" s="37">
        <v>8.5299999999999994</v>
      </c>
      <c r="AB72" s="37">
        <v>8.4499999999999993</v>
      </c>
      <c r="AC72" s="54">
        <v>0.16</v>
      </c>
      <c r="AD72" s="59"/>
      <c r="AE72" s="37">
        <v>8.07</v>
      </c>
      <c r="AF72" s="37">
        <v>8.49</v>
      </c>
      <c r="AG72" s="37">
        <v>8.2799999999999994</v>
      </c>
      <c r="AH72" s="54">
        <v>0.42</v>
      </c>
      <c r="AI72" s="59" t="s">
        <v>152</v>
      </c>
      <c r="AJ72" s="37">
        <v>7.69</v>
      </c>
      <c r="AK72" s="95">
        <v>8.01</v>
      </c>
      <c r="AL72" s="37">
        <v>7.85</v>
      </c>
      <c r="AM72" s="54">
        <v>0.32</v>
      </c>
      <c r="AN72" s="59" t="s">
        <v>152</v>
      </c>
      <c r="AO72" s="37">
        <v>7.91</v>
      </c>
      <c r="AP72" s="95">
        <v>8.2899999999999991</v>
      </c>
      <c r="AQ72" s="37">
        <v>8.1</v>
      </c>
      <c r="AR72" s="54">
        <v>0.38</v>
      </c>
      <c r="AS72" s="59" t="s">
        <v>152</v>
      </c>
      <c r="AT72" s="37">
        <v>7.46</v>
      </c>
      <c r="AU72" s="37">
        <v>7.72</v>
      </c>
      <c r="AV72" s="37">
        <v>7.59</v>
      </c>
      <c r="AW72" s="54">
        <v>0.26</v>
      </c>
      <c r="AX72" s="59"/>
      <c r="AY72" s="37">
        <v>7.66</v>
      </c>
      <c r="AZ72" s="37">
        <v>7.83</v>
      </c>
      <c r="BA72" s="37">
        <v>7.73</v>
      </c>
      <c r="BB72" s="54">
        <v>0.17</v>
      </c>
      <c r="BC72" s="59"/>
      <c r="BD72" s="21"/>
      <c r="BE72" s="43" t="s">
        <v>157</v>
      </c>
      <c r="BF72" s="42" t="s">
        <v>157</v>
      </c>
      <c r="BG72" s="42" t="s">
        <v>157</v>
      </c>
      <c r="BH72" s="54" t="s">
        <v>157</v>
      </c>
      <c r="BI72" s="55"/>
      <c r="BJ72" s="42" t="s">
        <v>157</v>
      </c>
      <c r="BK72" s="42" t="s">
        <v>157</v>
      </c>
      <c r="BL72" s="42" t="s">
        <v>157</v>
      </c>
      <c r="BM72" s="54" t="s">
        <v>157</v>
      </c>
      <c r="BN72" s="55"/>
      <c r="BO72" s="42" t="s">
        <v>157</v>
      </c>
      <c r="BP72" s="42" t="s">
        <v>157</v>
      </c>
      <c r="BQ72" s="42" t="s">
        <v>157</v>
      </c>
      <c r="BR72" s="54" t="s">
        <v>157</v>
      </c>
      <c r="BS72" s="55"/>
      <c r="BT72" s="42" t="s">
        <v>157</v>
      </c>
      <c r="BU72" s="42" t="s">
        <v>157</v>
      </c>
      <c r="BV72" s="42" t="s">
        <v>157</v>
      </c>
      <c r="BW72" s="54" t="s">
        <v>157</v>
      </c>
      <c r="BX72" s="55"/>
      <c r="BY72" s="42" t="s">
        <v>157</v>
      </c>
      <c r="BZ72" s="42" t="s">
        <v>157</v>
      </c>
      <c r="CA72" s="42" t="s">
        <v>157</v>
      </c>
      <c r="CB72" s="54" t="s">
        <v>157</v>
      </c>
      <c r="CC72" s="55"/>
      <c r="CD72" s="42" t="s">
        <v>157</v>
      </c>
      <c r="CE72" s="42" t="s">
        <v>157</v>
      </c>
      <c r="CF72" s="42" t="s">
        <v>157</v>
      </c>
      <c r="CG72" s="54" t="s">
        <v>157</v>
      </c>
      <c r="CH72" s="55"/>
      <c r="CI72" s="42" t="s">
        <v>157</v>
      </c>
      <c r="CJ72" s="42" t="s">
        <v>157</v>
      </c>
      <c r="CK72" s="42" t="s">
        <v>157</v>
      </c>
      <c r="CL72" s="54" t="s">
        <v>157</v>
      </c>
      <c r="CM72" s="55"/>
      <c r="CN72" s="42" t="s">
        <v>157</v>
      </c>
      <c r="CO72" s="42" t="s">
        <v>157</v>
      </c>
      <c r="CP72" s="42" t="s">
        <v>157</v>
      </c>
      <c r="CQ72" s="54" t="s">
        <v>157</v>
      </c>
      <c r="CR72" s="55"/>
    </row>
    <row r="73" spans="1:96" x14ac:dyDescent="0.25">
      <c r="A73" s="26" t="s">
        <v>49</v>
      </c>
      <c r="B73" s="23">
        <v>123</v>
      </c>
      <c r="C73" s="23">
        <v>3</v>
      </c>
      <c r="D73" s="23">
        <v>396002</v>
      </c>
      <c r="E73" s="23" t="s">
        <v>60</v>
      </c>
      <c r="F73" s="23" t="s">
        <v>12</v>
      </c>
      <c r="G73" s="23" t="s">
        <v>13</v>
      </c>
      <c r="H73" s="22" t="s">
        <v>193</v>
      </c>
      <c r="I73" s="34">
        <v>7.59</v>
      </c>
      <c r="J73" s="37">
        <v>7.74</v>
      </c>
      <c r="K73" s="37">
        <v>7.68</v>
      </c>
      <c r="L73" s="37">
        <v>7.54</v>
      </c>
      <c r="M73" s="37">
        <v>7.61</v>
      </c>
      <c r="N73" s="54">
        <v>-0.14000000000000001</v>
      </c>
      <c r="O73" s="59"/>
      <c r="P73" s="37">
        <v>8.48</v>
      </c>
      <c r="Q73" s="37">
        <v>8.49</v>
      </c>
      <c r="R73" s="37">
        <v>8.48</v>
      </c>
      <c r="S73" s="54">
        <v>0.01</v>
      </c>
      <c r="T73" s="59"/>
      <c r="U73" s="37">
        <v>8.43</v>
      </c>
      <c r="V73" s="95">
        <v>8.34</v>
      </c>
      <c r="W73" s="37">
        <v>8.3800000000000008</v>
      </c>
      <c r="X73" s="54">
        <v>-0.09</v>
      </c>
      <c r="Y73" s="59"/>
      <c r="Z73" s="37">
        <v>8.44</v>
      </c>
      <c r="AA73" s="37">
        <v>8.27</v>
      </c>
      <c r="AB73" s="37">
        <v>8.35</v>
      </c>
      <c r="AC73" s="54">
        <v>-0.17</v>
      </c>
      <c r="AD73" s="59"/>
      <c r="AE73" s="37">
        <v>7.99</v>
      </c>
      <c r="AF73" s="37">
        <v>7.85</v>
      </c>
      <c r="AG73" s="37">
        <v>7.92</v>
      </c>
      <c r="AH73" s="54">
        <v>-0.14000000000000001</v>
      </c>
      <c r="AI73" s="59"/>
      <c r="AJ73" s="37">
        <v>7.46</v>
      </c>
      <c r="AK73" s="37">
        <v>7.62</v>
      </c>
      <c r="AL73" s="37">
        <v>7.54</v>
      </c>
      <c r="AM73" s="54">
        <v>0.16</v>
      </c>
      <c r="AN73" s="59"/>
      <c r="AO73" s="37">
        <v>7.64</v>
      </c>
      <c r="AP73" s="37">
        <v>7.88</v>
      </c>
      <c r="AQ73" s="37">
        <v>7.76</v>
      </c>
      <c r="AR73" s="54">
        <v>0.24</v>
      </c>
      <c r="AS73" s="59"/>
      <c r="AT73" s="37">
        <v>7.28</v>
      </c>
      <c r="AU73" s="37">
        <v>7.37</v>
      </c>
      <c r="AV73" s="37">
        <v>7.33</v>
      </c>
      <c r="AW73" s="54">
        <v>0.09</v>
      </c>
      <c r="AX73" s="59"/>
      <c r="AY73" s="37">
        <v>8.0299999999999994</v>
      </c>
      <c r="AZ73" s="37">
        <v>7.69</v>
      </c>
      <c r="BA73" s="37">
        <v>7.87</v>
      </c>
      <c r="BB73" s="54">
        <v>-0.34</v>
      </c>
      <c r="BC73" s="59"/>
      <c r="BD73" s="21"/>
      <c r="BE73" s="43" t="s">
        <v>157</v>
      </c>
      <c r="BF73" s="42" t="s">
        <v>157</v>
      </c>
      <c r="BG73" s="42" t="s">
        <v>157</v>
      </c>
      <c r="BH73" s="54" t="s">
        <v>157</v>
      </c>
      <c r="BI73" s="55"/>
      <c r="BJ73" s="42" t="s">
        <v>157</v>
      </c>
      <c r="BK73" s="42" t="s">
        <v>157</v>
      </c>
      <c r="BL73" s="42" t="s">
        <v>157</v>
      </c>
      <c r="BM73" s="54" t="s">
        <v>157</v>
      </c>
      <c r="BN73" s="55"/>
      <c r="BO73" s="42" t="s">
        <v>157</v>
      </c>
      <c r="BP73" s="42" t="s">
        <v>157</v>
      </c>
      <c r="BQ73" s="42" t="s">
        <v>157</v>
      </c>
      <c r="BR73" s="54" t="s">
        <v>157</v>
      </c>
      <c r="BS73" s="55"/>
      <c r="BT73" s="42" t="s">
        <v>157</v>
      </c>
      <c r="BU73" s="42" t="s">
        <v>157</v>
      </c>
      <c r="BV73" s="42" t="s">
        <v>157</v>
      </c>
      <c r="BW73" s="54" t="s">
        <v>157</v>
      </c>
      <c r="BX73" s="55"/>
      <c r="BY73" s="42" t="s">
        <v>157</v>
      </c>
      <c r="BZ73" s="42" t="s">
        <v>157</v>
      </c>
      <c r="CA73" s="42" t="s">
        <v>157</v>
      </c>
      <c r="CB73" s="54" t="s">
        <v>157</v>
      </c>
      <c r="CC73" s="55"/>
      <c r="CD73" s="42" t="s">
        <v>157</v>
      </c>
      <c r="CE73" s="42" t="s">
        <v>157</v>
      </c>
      <c r="CF73" s="42" t="s">
        <v>157</v>
      </c>
      <c r="CG73" s="54" t="s">
        <v>157</v>
      </c>
      <c r="CH73" s="55"/>
      <c r="CI73" s="42" t="s">
        <v>157</v>
      </c>
      <c r="CJ73" s="42" t="s">
        <v>157</v>
      </c>
      <c r="CK73" s="42" t="s">
        <v>157</v>
      </c>
      <c r="CL73" s="54" t="s">
        <v>157</v>
      </c>
      <c r="CM73" s="55"/>
      <c r="CN73" s="42" t="s">
        <v>157</v>
      </c>
      <c r="CO73" s="42" t="s">
        <v>157</v>
      </c>
      <c r="CP73" s="42" t="s">
        <v>157</v>
      </c>
      <c r="CQ73" s="54" t="s">
        <v>157</v>
      </c>
      <c r="CR73" s="55"/>
    </row>
    <row r="74" spans="1:96" x14ac:dyDescent="0.25">
      <c r="A74" s="26" t="s">
        <v>49</v>
      </c>
      <c r="B74" s="23">
        <v>123</v>
      </c>
      <c r="C74" s="23">
        <v>2</v>
      </c>
      <c r="D74" s="23">
        <v>543017</v>
      </c>
      <c r="E74" s="23" t="s">
        <v>61</v>
      </c>
      <c r="F74" s="23" t="s">
        <v>12</v>
      </c>
      <c r="G74" s="23" t="s">
        <v>13</v>
      </c>
      <c r="H74" s="22" t="s">
        <v>192</v>
      </c>
      <c r="I74" s="33">
        <v>6.84</v>
      </c>
      <c r="J74" s="37">
        <v>7.01</v>
      </c>
      <c r="K74" s="37">
        <v>7.47</v>
      </c>
      <c r="L74" s="37">
        <v>7.11</v>
      </c>
      <c r="M74" s="37">
        <v>7.29</v>
      </c>
      <c r="N74" s="54">
        <v>-0.36</v>
      </c>
      <c r="O74" s="59" t="s">
        <v>153</v>
      </c>
      <c r="P74" s="37">
        <v>8.5399999999999991</v>
      </c>
      <c r="Q74" s="37">
        <v>8.61</v>
      </c>
      <c r="R74" s="37">
        <v>8.58</v>
      </c>
      <c r="S74" s="54">
        <v>7.0000000000000007E-2</v>
      </c>
      <c r="T74" s="59"/>
      <c r="U74" s="37">
        <v>8.2799999999999994</v>
      </c>
      <c r="V74" s="95">
        <v>8.35</v>
      </c>
      <c r="W74" s="37">
        <v>8.32</v>
      </c>
      <c r="X74" s="54">
        <v>7.0000000000000007E-2</v>
      </c>
      <c r="Y74" s="59"/>
      <c r="Z74" s="37">
        <v>8.5500000000000007</v>
      </c>
      <c r="AA74" s="37">
        <v>8.5500000000000007</v>
      </c>
      <c r="AB74" s="37">
        <v>8.5500000000000007</v>
      </c>
      <c r="AC74" s="54">
        <v>0</v>
      </c>
      <c r="AD74" s="59"/>
      <c r="AE74" s="37">
        <v>7.99</v>
      </c>
      <c r="AF74" s="37">
        <v>8.15</v>
      </c>
      <c r="AG74" s="37">
        <v>8.07</v>
      </c>
      <c r="AH74" s="54">
        <v>0.16</v>
      </c>
      <c r="AI74" s="59"/>
      <c r="AJ74" s="37">
        <v>7.38</v>
      </c>
      <c r="AK74" s="37">
        <v>7.56</v>
      </c>
      <c r="AL74" s="37">
        <v>7.47</v>
      </c>
      <c r="AM74" s="54">
        <v>0.18</v>
      </c>
      <c r="AN74" s="59"/>
      <c r="AO74" s="37">
        <v>7.61</v>
      </c>
      <c r="AP74" s="37">
        <v>7.66</v>
      </c>
      <c r="AQ74" s="37">
        <v>7.64</v>
      </c>
      <c r="AR74" s="54">
        <v>0.05</v>
      </c>
      <c r="AS74" s="59"/>
      <c r="AT74" s="37">
        <v>7.14</v>
      </c>
      <c r="AU74" s="37">
        <v>7.46</v>
      </c>
      <c r="AV74" s="37">
        <v>7.3</v>
      </c>
      <c r="AW74" s="54">
        <v>0.32</v>
      </c>
      <c r="AX74" s="59" t="s">
        <v>152</v>
      </c>
      <c r="AY74" s="37">
        <v>7.41</v>
      </c>
      <c r="AZ74" s="37">
        <v>7.79</v>
      </c>
      <c r="BA74" s="37">
        <v>7.59</v>
      </c>
      <c r="BB74" s="54">
        <v>0.38</v>
      </c>
      <c r="BC74" s="59" t="s">
        <v>152</v>
      </c>
      <c r="BD74" s="21"/>
      <c r="BE74" s="43" t="s">
        <v>157</v>
      </c>
      <c r="BF74" s="42" t="s">
        <v>157</v>
      </c>
      <c r="BG74" s="42" t="s">
        <v>157</v>
      </c>
      <c r="BH74" s="54" t="s">
        <v>157</v>
      </c>
      <c r="BI74" s="55"/>
      <c r="BJ74" s="42" t="s">
        <v>157</v>
      </c>
      <c r="BK74" s="42" t="s">
        <v>157</v>
      </c>
      <c r="BL74" s="42" t="s">
        <v>157</v>
      </c>
      <c r="BM74" s="54" t="s">
        <v>157</v>
      </c>
      <c r="BN74" s="55"/>
      <c r="BO74" s="42" t="s">
        <v>157</v>
      </c>
      <c r="BP74" s="42" t="s">
        <v>157</v>
      </c>
      <c r="BQ74" s="42" t="s">
        <v>157</v>
      </c>
      <c r="BR74" s="54" t="s">
        <v>157</v>
      </c>
      <c r="BS74" s="55"/>
      <c r="BT74" s="42" t="s">
        <v>157</v>
      </c>
      <c r="BU74" s="42" t="s">
        <v>157</v>
      </c>
      <c r="BV74" s="42" t="s">
        <v>157</v>
      </c>
      <c r="BW74" s="54" t="s">
        <v>157</v>
      </c>
      <c r="BX74" s="55"/>
      <c r="BY74" s="42" t="s">
        <v>157</v>
      </c>
      <c r="BZ74" s="42" t="s">
        <v>157</v>
      </c>
      <c r="CA74" s="42" t="s">
        <v>157</v>
      </c>
      <c r="CB74" s="54" t="s">
        <v>157</v>
      </c>
      <c r="CC74" s="55"/>
      <c r="CD74" s="42" t="s">
        <v>157</v>
      </c>
      <c r="CE74" s="42" t="s">
        <v>157</v>
      </c>
      <c r="CF74" s="42" t="s">
        <v>157</v>
      </c>
      <c r="CG74" s="54" t="s">
        <v>157</v>
      </c>
      <c r="CH74" s="55"/>
      <c r="CI74" s="42" t="s">
        <v>157</v>
      </c>
      <c r="CJ74" s="42" t="s">
        <v>157</v>
      </c>
      <c r="CK74" s="42" t="s">
        <v>157</v>
      </c>
      <c r="CL74" s="54" t="s">
        <v>157</v>
      </c>
      <c r="CM74" s="55"/>
      <c r="CN74" s="42" t="s">
        <v>157</v>
      </c>
      <c r="CO74" s="42" t="s">
        <v>157</v>
      </c>
      <c r="CP74" s="42" t="s">
        <v>157</v>
      </c>
      <c r="CQ74" s="54" t="s">
        <v>157</v>
      </c>
      <c r="CR74" s="55"/>
    </row>
    <row r="75" spans="1:96" x14ac:dyDescent="0.25">
      <c r="A75" s="26" t="s">
        <v>49</v>
      </c>
      <c r="B75" s="23">
        <v>123</v>
      </c>
      <c r="C75" s="23">
        <v>2</v>
      </c>
      <c r="D75" s="23">
        <v>476002</v>
      </c>
      <c r="E75" s="23" t="s">
        <v>156</v>
      </c>
      <c r="F75" s="23" t="s">
        <v>12</v>
      </c>
      <c r="G75" s="23" t="s">
        <v>13</v>
      </c>
      <c r="H75" s="22" t="s">
        <v>192</v>
      </c>
      <c r="I75" s="34">
        <v>7.83</v>
      </c>
      <c r="J75" s="37">
        <v>8.0500000000000007</v>
      </c>
      <c r="K75" s="37">
        <v>8.07</v>
      </c>
      <c r="L75" s="37">
        <v>7.95</v>
      </c>
      <c r="M75" s="37">
        <v>8.01</v>
      </c>
      <c r="N75" s="54">
        <v>-0.12</v>
      </c>
      <c r="O75" s="59"/>
      <c r="P75" s="37">
        <v>8.64</v>
      </c>
      <c r="Q75" s="37">
        <v>8.75</v>
      </c>
      <c r="R75" s="37">
        <v>8.69</v>
      </c>
      <c r="S75" s="54">
        <v>0.11</v>
      </c>
      <c r="T75" s="59"/>
      <c r="U75" s="37">
        <v>8.8800000000000008</v>
      </c>
      <c r="V75" s="95">
        <v>8.77</v>
      </c>
      <c r="W75" s="37">
        <v>8.83</v>
      </c>
      <c r="X75" s="54">
        <v>-0.11</v>
      </c>
      <c r="Y75" s="59"/>
      <c r="Z75" s="37">
        <v>8.2200000000000006</v>
      </c>
      <c r="AA75" s="37">
        <v>8.67</v>
      </c>
      <c r="AB75" s="37">
        <v>8.4499999999999993</v>
      </c>
      <c r="AC75" s="54">
        <v>0.45</v>
      </c>
      <c r="AD75" s="59" t="s">
        <v>152</v>
      </c>
      <c r="AE75" s="37">
        <v>8.61</v>
      </c>
      <c r="AF75" s="37">
        <v>8.61</v>
      </c>
      <c r="AG75" s="37">
        <v>8.61</v>
      </c>
      <c r="AH75" s="54">
        <v>0</v>
      </c>
      <c r="AI75" s="59"/>
      <c r="AJ75" s="37">
        <v>8.08</v>
      </c>
      <c r="AK75" s="95">
        <v>8.33</v>
      </c>
      <c r="AL75" s="37">
        <v>8.2100000000000009</v>
      </c>
      <c r="AM75" s="54">
        <v>0.25</v>
      </c>
      <c r="AN75" s="59"/>
      <c r="AO75" s="37">
        <v>8.34</v>
      </c>
      <c r="AP75" s="95">
        <v>8.61</v>
      </c>
      <c r="AQ75" s="37">
        <v>8.4700000000000006</v>
      </c>
      <c r="AR75" s="54">
        <v>0.27</v>
      </c>
      <c r="AS75" s="59"/>
      <c r="AT75" s="37">
        <v>7.81</v>
      </c>
      <c r="AU75" s="95">
        <v>8.06</v>
      </c>
      <c r="AV75" s="37">
        <v>7.94</v>
      </c>
      <c r="AW75" s="54">
        <v>0.25</v>
      </c>
      <c r="AX75" s="59"/>
      <c r="AY75" s="37">
        <v>7.58</v>
      </c>
      <c r="AZ75" s="37">
        <v>8.06</v>
      </c>
      <c r="BA75" s="37">
        <v>7.82</v>
      </c>
      <c r="BB75" s="54">
        <v>0.48</v>
      </c>
      <c r="BC75" s="59"/>
      <c r="BD75" s="21"/>
      <c r="BE75" s="43" t="s">
        <v>157</v>
      </c>
      <c r="BF75" s="42" t="s">
        <v>157</v>
      </c>
      <c r="BG75" s="42" t="s">
        <v>157</v>
      </c>
      <c r="BH75" s="54" t="s">
        <v>157</v>
      </c>
      <c r="BI75" s="55"/>
      <c r="BJ75" s="42" t="s">
        <v>157</v>
      </c>
      <c r="BK75" s="42" t="s">
        <v>157</v>
      </c>
      <c r="BL75" s="42" t="s">
        <v>157</v>
      </c>
      <c r="BM75" s="54" t="s">
        <v>157</v>
      </c>
      <c r="BN75" s="55"/>
      <c r="BO75" s="42" t="s">
        <v>157</v>
      </c>
      <c r="BP75" s="42" t="s">
        <v>157</v>
      </c>
      <c r="BQ75" s="42" t="s">
        <v>157</v>
      </c>
      <c r="BR75" s="54" t="s">
        <v>157</v>
      </c>
      <c r="BS75" s="55"/>
      <c r="BT75" s="42" t="s">
        <v>157</v>
      </c>
      <c r="BU75" s="42" t="s">
        <v>157</v>
      </c>
      <c r="BV75" s="42" t="s">
        <v>157</v>
      </c>
      <c r="BW75" s="54" t="s">
        <v>157</v>
      </c>
      <c r="BX75" s="55"/>
      <c r="BY75" s="42" t="s">
        <v>157</v>
      </c>
      <c r="BZ75" s="42" t="s">
        <v>157</v>
      </c>
      <c r="CA75" s="42" t="s">
        <v>157</v>
      </c>
      <c r="CB75" s="54" t="s">
        <v>157</v>
      </c>
      <c r="CC75" s="55"/>
      <c r="CD75" s="42" t="s">
        <v>157</v>
      </c>
      <c r="CE75" s="42" t="s">
        <v>157</v>
      </c>
      <c r="CF75" s="42" t="s">
        <v>157</v>
      </c>
      <c r="CG75" s="54" t="s">
        <v>157</v>
      </c>
      <c r="CH75" s="55"/>
      <c r="CI75" s="42" t="s">
        <v>157</v>
      </c>
      <c r="CJ75" s="42" t="s">
        <v>157</v>
      </c>
      <c r="CK75" s="42" t="s">
        <v>157</v>
      </c>
      <c r="CL75" s="54" t="s">
        <v>157</v>
      </c>
      <c r="CM75" s="55"/>
      <c r="CN75" s="42" t="s">
        <v>157</v>
      </c>
      <c r="CO75" s="42" t="s">
        <v>157</v>
      </c>
      <c r="CP75" s="42" t="s">
        <v>157</v>
      </c>
      <c r="CQ75" s="54" t="s">
        <v>157</v>
      </c>
      <c r="CR75" s="55"/>
    </row>
    <row r="76" spans="1:96" x14ac:dyDescent="0.25">
      <c r="A76" s="26" t="s">
        <v>49</v>
      </c>
      <c r="B76" s="23">
        <v>123</v>
      </c>
      <c r="C76" s="23">
        <v>2</v>
      </c>
      <c r="D76" s="23">
        <v>474338</v>
      </c>
      <c r="E76" s="23" t="s">
        <v>62</v>
      </c>
      <c r="F76" s="23" t="s">
        <v>12</v>
      </c>
      <c r="G76" s="23" t="s">
        <v>13</v>
      </c>
      <c r="H76" s="22" t="s">
        <v>192</v>
      </c>
      <c r="I76" s="34">
        <v>7.68</v>
      </c>
      <c r="J76" s="37">
        <v>7.97</v>
      </c>
      <c r="K76" s="37">
        <v>7.76</v>
      </c>
      <c r="L76" s="37">
        <v>7.9</v>
      </c>
      <c r="M76" s="37">
        <v>7.83</v>
      </c>
      <c r="N76" s="54">
        <v>0.14000000000000001</v>
      </c>
      <c r="O76" s="59"/>
      <c r="P76" s="37">
        <v>8.51</v>
      </c>
      <c r="Q76" s="37">
        <v>8.75</v>
      </c>
      <c r="R76" s="37">
        <v>8.6300000000000008</v>
      </c>
      <c r="S76" s="54">
        <v>0.24</v>
      </c>
      <c r="T76" s="59"/>
      <c r="U76" s="37">
        <v>8.2100000000000009</v>
      </c>
      <c r="V76" s="95">
        <v>8.42</v>
      </c>
      <c r="W76" s="37">
        <v>8.32</v>
      </c>
      <c r="X76" s="54">
        <v>0.21</v>
      </c>
      <c r="Y76" s="59"/>
      <c r="Z76" s="37">
        <v>8.35</v>
      </c>
      <c r="AA76" s="37">
        <v>8.34</v>
      </c>
      <c r="AB76" s="37">
        <v>8.34</v>
      </c>
      <c r="AC76" s="54">
        <v>-0.01</v>
      </c>
      <c r="AD76" s="59"/>
      <c r="AE76" s="37">
        <v>8.58</v>
      </c>
      <c r="AF76" s="37">
        <v>8.6199999999999992</v>
      </c>
      <c r="AG76" s="37">
        <v>8.6</v>
      </c>
      <c r="AH76" s="54">
        <v>0.04</v>
      </c>
      <c r="AI76" s="59"/>
      <c r="AJ76" s="37">
        <v>8.07</v>
      </c>
      <c r="AK76" s="37">
        <v>7.98</v>
      </c>
      <c r="AL76" s="37">
        <v>8.0299999999999994</v>
      </c>
      <c r="AM76" s="54">
        <v>-0.09</v>
      </c>
      <c r="AN76" s="59"/>
      <c r="AO76" s="37">
        <v>8.44</v>
      </c>
      <c r="AP76" s="95">
        <v>8.36</v>
      </c>
      <c r="AQ76" s="37">
        <v>8.4</v>
      </c>
      <c r="AR76" s="54">
        <v>-0.08</v>
      </c>
      <c r="AS76" s="59"/>
      <c r="AT76" s="37">
        <v>7.71</v>
      </c>
      <c r="AU76" s="37">
        <v>7.6</v>
      </c>
      <c r="AV76" s="37">
        <v>7.65</v>
      </c>
      <c r="AW76" s="54">
        <v>-0.11</v>
      </c>
      <c r="AX76" s="59"/>
      <c r="AY76" s="37">
        <v>7.77</v>
      </c>
      <c r="AZ76" s="37">
        <v>7.67</v>
      </c>
      <c r="BA76" s="37">
        <v>7.73</v>
      </c>
      <c r="BB76" s="54">
        <v>-0.1</v>
      </c>
      <c r="BC76" s="59"/>
      <c r="BD76" s="21"/>
      <c r="BE76" s="43" t="s">
        <v>157</v>
      </c>
      <c r="BF76" s="42" t="s">
        <v>157</v>
      </c>
      <c r="BG76" s="42" t="s">
        <v>157</v>
      </c>
      <c r="BH76" s="54" t="s">
        <v>157</v>
      </c>
      <c r="BI76" s="55"/>
      <c r="BJ76" s="42" t="s">
        <v>157</v>
      </c>
      <c r="BK76" s="42" t="s">
        <v>157</v>
      </c>
      <c r="BL76" s="42" t="s">
        <v>157</v>
      </c>
      <c r="BM76" s="54" t="s">
        <v>157</v>
      </c>
      <c r="BN76" s="55"/>
      <c r="BO76" s="42" t="s">
        <v>157</v>
      </c>
      <c r="BP76" s="42" t="s">
        <v>157</v>
      </c>
      <c r="BQ76" s="42" t="s">
        <v>157</v>
      </c>
      <c r="BR76" s="54" t="s">
        <v>157</v>
      </c>
      <c r="BS76" s="55"/>
      <c r="BT76" s="42" t="s">
        <v>157</v>
      </c>
      <c r="BU76" s="42" t="s">
        <v>157</v>
      </c>
      <c r="BV76" s="42" t="s">
        <v>157</v>
      </c>
      <c r="BW76" s="54" t="s">
        <v>157</v>
      </c>
      <c r="BX76" s="55"/>
      <c r="BY76" s="42" t="s">
        <v>157</v>
      </c>
      <c r="BZ76" s="42" t="s">
        <v>157</v>
      </c>
      <c r="CA76" s="42" t="s">
        <v>157</v>
      </c>
      <c r="CB76" s="54" t="s">
        <v>157</v>
      </c>
      <c r="CC76" s="55"/>
      <c r="CD76" s="42" t="s">
        <v>157</v>
      </c>
      <c r="CE76" s="42" t="s">
        <v>157</v>
      </c>
      <c r="CF76" s="42" t="s">
        <v>157</v>
      </c>
      <c r="CG76" s="54" t="s">
        <v>157</v>
      </c>
      <c r="CH76" s="55"/>
      <c r="CI76" s="42" t="s">
        <v>157</v>
      </c>
      <c r="CJ76" s="42" t="s">
        <v>157</v>
      </c>
      <c r="CK76" s="42" t="s">
        <v>157</v>
      </c>
      <c r="CL76" s="54" t="s">
        <v>157</v>
      </c>
      <c r="CM76" s="55"/>
      <c r="CN76" s="42" t="s">
        <v>157</v>
      </c>
      <c r="CO76" s="42" t="s">
        <v>157</v>
      </c>
      <c r="CP76" s="42" t="s">
        <v>157</v>
      </c>
      <c r="CQ76" s="54" t="s">
        <v>157</v>
      </c>
      <c r="CR76" s="55"/>
    </row>
    <row r="77" spans="1:96" x14ac:dyDescent="0.25">
      <c r="A77" s="26" t="s">
        <v>49</v>
      </c>
      <c r="B77" s="23">
        <v>24</v>
      </c>
      <c r="C77" s="23">
        <v>3</v>
      </c>
      <c r="D77" s="23">
        <v>481002</v>
      </c>
      <c r="E77" s="23" t="s">
        <v>63</v>
      </c>
      <c r="F77" s="23" t="s">
        <v>12</v>
      </c>
      <c r="G77" s="23" t="s">
        <v>13</v>
      </c>
      <c r="H77" s="22" t="s">
        <v>194</v>
      </c>
      <c r="I77" s="34">
        <v>7.12</v>
      </c>
      <c r="J77" s="36">
        <v>6.87</v>
      </c>
      <c r="K77" s="36">
        <v>6.66</v>
      </c>
      <c r="L77" s="36">
        <v>6.72</v>
      </c>
      <c r="M77" s="36">
        <v>6.69</v>
      </c>
      <c r="N77" s="54">
        <v>0.06</v>
      </c>
      <c r="O77" s="59"/>
      <c r="P77" s="37">
        <v>8.02</v>
      </c>
      <c r="Q77" s="37">
        <v>7.61</v>
      </c>
      <c r="R77" s="37">
        <v>7.81</v>
      </c>
      <c r="S77" s="54">
        <v>-0.41</v>
      </c>
      <c r="T77" s="59" t="s">
        <v>153</v>
      </c>
      <c r="U77" s="37">
        <v>8.17</v>
      </c>
      <c r="V77" s="37">
        <v>7.65</v>
      </c>
      <c r="W77" s="37">
        <v>7.91</v>
      </c>
      <c r="X77" s="54">
        <v>-0.52</v>
      </c>
      <c r="Y77" s="59" t="s">
        <v>153</v>
      </c>
      <c r="Z77" s="37">
        <v>7.78</v>
      </c>
      <c r="AA77" s="37">
        <v>7.47</v>
      </c>
      <c r="AB77" s="37">
        <v>7.63</v>
      </c>
      <c r="AC77" s="54">
        <v>-0.31</v>
      </c>
      <c r="AD77" s="59" t="s">
        <v>153</v>
      </c>
      <c r="AE77" s="37">
        <v>7.84</v>
      </c>
      <c r="AF77" s="37">
        <v>7.71</v>
      </c>
      <c r="AG77" s="37">
        <v>7.77</v>
      </c>
      <c r="AH77" s="54">
        <v>-0.13</v>
      </c>
      <c r="AI77" s="59"/>
      <c r="AJ77" s="37">
        <v>7.21</v>
      </c>
      <c r="AK77" s="37">
        <v>7.21</v>
      </c>
      <c r="AL77" s="37">
        <v>7.21</v>
      </c>
      <c r="AM77" s="54">
        <v>0</v>
      </c>
      <c r="AN77" s="59"/>
      <c r="AO77" s="37">
        <v>7.44</v>
      </c>
      <c r="AP77" s="37">
        <v>7.37</v>
      </c>
      <c r="AQ77" s="37">
        <v>7.4</v>
      </c>
      <c r="AR77" s="54">
        <v>-7.0000000000000007E-2</v>
      </c>
      <c r="AS77" s="59"/>
      <c r="AT77" s="36">
        <v>6.99</v>
      </c>
      <c r="AU77" s="37">
        <v>7.04</v>
      </c>
      <c r="AV77" s="37">
        <v>7.01</v>
      </c>
      <c r="AW77" s="54">
        <v>0.05</v>
      </c>
      <c r="AX77" s="59"/>
      <c r="AY77" s="37">
        <v>7.27</v>
      </c>
      <c r="AZ77" s="37">
        <v>7.3</v>
      </c>
      <c r="BA77" s="37">
        <v>7.28</v>
      </c>
      <c r="BB77" s="54">
        <v>0.03</v>
      </c>
      <c r="BC77" s="59"/>
      <c r="BD77" s="21"/>
      <c r="BE77" s="33">
        <v>6.8</v>
      </c>
      <c r="BF77" s="36">
        <v>6.65</v>
      </c>
      <c r="BG77" s="36">
        <v>6.73</v>
      </c>
      <c r="BH77" s="54">
        <v>-0.15</v>
      </c>
      <c r="BI77" s="59"/>
      <c r="BJ77" s="42" t="s">
        <v>157</v>
      </c>
      <c r="BK77" s="37">
        <v>7.09</v>
      </c>
      <c r="BL77" s="37">
        <v>7.09</v>
      </c>
      <c r="BM77" s="54" t="s">
        <v>157</v>
      </c>
      <c r="BN77" s="55"/>
      <c r="BO77" s="37">
        <v>7.77</v>
      </c>
      <c r="BP77" s="37">
        <v>7.04</v>
      </c>
      <c r="BQ77" s="37">
        <v>7.41</v>
      </c>
      <c r="BR77" s="54">
        <v>-0.73</v>
      </c>
      <c r="BS77" s="59" t="s">
        <v>153</v>
      </c>
      <c r="BT77" s="37">
        <v>7.61</v>
      </c>
      <c r="BU77" s="37">
        <v>7.63</v>
      </c>
      <c r="BV77" s="37">
        <v>7.62</v>
      </c>
      <c r="BW77" s="54">
        <v>0.02</v>
      </c>
      <c r="BX77" s="59"/>
      <c r="BY77" s="37">
        <v>7.2</v>
      </c>
      <c r="BZ77" s="36">
        <v>6.8</v>
      </c>
      <c r="CA77" s="37">
        <v>7</v>
      </c>
      <c r="CB77" s="54">
        <v>-0.4</v>
      </c>
      <c r="CC77" s="59"/>
      <c r="CD77" s="37">
        <v>7.45</v>
      </c>
      <c r="CE77" s="36">
        <v>6.98</v>
      </c>
      <c r="CF77" s="37">
        <v>7.22</v>
      </c>
      <c r="CG77" s="54">
        <v>-0.47</v>
      </c>
      <c r="CH77" s="59" t="s">
        <v>153</v>
      </c>
      <c r="CI77" s="36">
        <v>6.96</v>
      </c>
      <c r="CJ77" s="36">
        <v>6.61</v>
      </c>
      <c r="CK77" s="36">
        <v>6.79</v>
      </c>
      <c r="CL77" s="54">
        <v>-0.35</v>
      </c>
      <c r="CM77" s="59"/>
      <c r="CN77" s="62">
        <v>7.09</v>
      </c>
      <c r="CO77" s="36">
        <v>6.89</v>
      </c>
      <c r="CP77" s="36">
        <v>6.96</v>
      </c>
      <c r="CQ77" s="54">
        <v>-0.2</v>
      </c>
      <c r="CR77" s="55"/>
    </row>
    <row r="78" spans="1:96" x14ac:dyDescent="0.25">
      <c r="A78" s="26" t="s">
        <v>49</v>
      </c>
      <c r="B78" s="23">
        <v>123</v>
      </c>
      <c r="C78" s="23">
        <v>2</v>
      </c>
      <c r="D78" s="23">
        <v>543009</v>
      </c>
      <c r="E78" s="23" t="s">
        <v>64</v>
      </c>
      <c r="F78" s="23" t="s">
        <v>12</v>
      </c>
      <c r="G78" s="23" t="s">
        <v>13</v>
      </c>
      <c r="H78" s="22" t="s">
        <v>192</v>
      </c>
      <c r="I78" s="34">
        <v>7.39</v>
      </c>
      <c r="J78" s="37">
        <v>7.71</v>
      </c>
      <c r="K78" s="37">
        <v>7.69</v>
      </c>
      <c r="L78" s="37">
        <v>7.68</v>
      </c>
      <c r="M78" s="37">
        <v>7.68</v>
      </c>
      <c r="N78" s="54">
        <v>-0.01</v>
      </c>
      <c r="O78" s="59"/>
      <c r="P78" s="37">
        <v>8.73</v>
      </c>
      <c r="Q78" s="38">
        <v>9.08</v>
      </c>
      <c r="R78" s="37">
        <v>8.91</v>
      </c>
      <c r="S78" s="54">
        <v>0.35</v>
      </c>
      <c r="T78" s="59" t="s">
        <v>152</v>
      </c>
      <c r="U78" s="37">
        <v>8.7100000000000009</v>
      </c>
      <c r="V78" s="97">
        <v>9.02</v>
      </c>
      <c r="W78" s="37">
        <v>8.8699999999999992</v>
      </c>
      <c r="X78" s="54">
        <v>0.31</v>
      </c>
      <c r="Y78" s="59" t="s">
        <v>152</v>
      </c>
      <c r="Z78" s="37">
        <v>8.69</v>
      </c>
      <c r="AA78" s="38">
        <v>9.08</v>
      </c>
      <c r="AB78" s="37">
        <v>8.89</v>
      </c>
      <c r="AC78" s="54">
        <v>0.39</v>
      </c>
      <c r="AD78" s="59" t="s">
        <v>152</v>
      </c>
      <c r="AE78" s="37">
        <v>8.33</v>
      </c>
      <c r="AF78" s="37">
        <v>8.74</v>
      </c>
      <c r="AG78" s="37">
        <v>8.5399999999999991</v>
      </c>
      <c r="AH78" s="54">
        <v>0.41</v>
      </c>
      <c r="AI78" s="59" t="s">
        <v>152</v>
      </c>
      <c r="AJ78" s="37">
        <v>7.51</v>
      </c>
      <c r="AK78" s="95">
        <v>8.2799999999999994</v>
      </c>
      <c r="AL78" s="37">
        <v>7.89</v>
      </c>
      <c r="AM78" s="54">
        <v>0.77</v>
      </c>
      <c r="AN78" s="59" t="s">
        <v>152</v>
      </c>
      <c r="AO78" s="37">
        <v>7.58</v>
      </c>
      <c r="AP78" s="95">
        <v>8.3000000000000007</v>
      </c>
      <c r="AQ78" s="37">
        <v>7.94</v>
      </c>
      <c r="AR78" s="54">
        <v>0.72</v>
      </c>
      <c r="AS78" s="59" t="s">
        <v>152</v>
      </c>
      <c r="AT78" s="37">
        <v>7.43</v>
      </c>
      <c r="AU78" s="95">
        <v>8.26</v>
      </c>
      <c r="AV78" s="37">
        <v>7.84</v>
      </c>
      <c r="AW78" s="54">
        <v>0.83</v>
      </c>
      <c r="AX78" s="59" t="s">
        <v>152</v>
      </c>
      <c r="AY78" s="37">
        <v>7.67</v>
      </c>
      <c r="AZ78" s="37">
        <v>8.51</v>
      </c>
      <c r="BA78" s="37">
        <v>8.08</v>
      </c>
      <c r="BB78" s="54">
        <v>0.84</v>
      </c>
      <c r="BC78" s="59" t="s">
        <v>152</v>
      </c>
      <c r="BD78" s="21"/>
      <c r="BE78" s="43" t="s">
        <v>157</v>
      </c>
      <c r="BF78" s="42" t="s">
        <v>157</v>
      </c>
      <c r="BG78" s="42" t="s">
        <v>157</v>
      </c>
      <c r="BH78" s="54" t="s">
        <v>157</v>
      </c>
      <c r="BI78" s="55"/>
      <c r="BJ78" s="42" t="s">
        <v>157</v>
      </c>
      <c r="BK78" s="42" t="s">
        <v>157</v>
      </c>
      <c r="BL78" s="42" t="s">
        <v>157</v>
      </c>
      <c r="BM78" s="54" t="s">
        <v>157</v>
      </c>
      <c r="BN78" s="55"/>
      <c r="BO78" s="42" t="s">
        <v>157</v>
      </c>
      <c r="BP78" s="42" t="s">
        <v>157</v>
      </c>
      <c r="BQ78" s="42" t="s">
        <v>157</v>
      </c>
      <c r="BR78" s="54" t="s">
        <v>157</v>
      </c>
      <c r="BS78" s="55"/>
      <c r="BT78" s="42" t="s">
        <v>157</v>
      </c>
      <c r="BU78" s="42" t="s">
        <v>157</v>
      </c>
      <c r="BV78" s="42" t="s">
        <v>157</v>
      </c>
      <c r="BW78" s="54" t="s">
        <v>157</v>
      </c>
      <c r="BX78" s="55"/>
      <c r="BY78" s="42" t="s">
        <v>157</v>
      </c>
      <c r="BZ78" s="42" t="s">
        <v>157</v>
      </c>
      <c r="CA78" s="42" t="s">
        <v>157</v>
      </c>
      <c r="CB78" s="54" t="s">
        <v>157</v>
      </c>
      <c r="CC78" s="55"/>
      <c r="CD78" s="42" t="s">
        <v>157</v>
      </c>
      <c r="CE78" s="42" t="s">
        <v>157</v>
      </c>
      <c r="CF78" s="42" t="s">
        <v>157</v>
      </c>
      <c r="CG78" s="54" t="s">
        <v>157</v>
      </c>
      <c r="CH78" s="55"/>
      <c r="CI78" s="42" t="s">
        <v>157</v>
      </c>
      <c r="CJ78" s="42" t="s">
        <v>157</v>
      </c>
      <c r="CK78" s="42" t="s">
        <v>157</v>
      </c>
      <c r="CL78" s="54" t="s">
        <v>157</v>
      </c>
      <c r="CM78" s="55"/>
      <c r="CN78" s="42" t="s">
        <v>157</v>
      </c>
      <c r="CO78" s="42" t="s">
        <v>157</v>
      </c>
      <c r="CP78" s="42" t="s">
        <v>157</v>
      </c>
      <c r="CQ78" s="54" t="s">
        <v>157</v>
      </c>
      <c r="CR78" s="55"/>
    </row>
    <row r="79" spans="1:96" x14ac:dyDescent="0.25">
      <c r="A79" s="26" t="s">
        <v>49</v>
      </c>
      <c r="B79" s="23">
        <v>123</v>
      </c>
      <c r="C79" s="23">
        <v>2</v>
      </c>
      <c r="D79" s="23">
        <v>474098</v>
      </c>
      <c r="E79" s="23" t="s">
        <v>65</v>
      </c>
      <c r="F79" s="23" t="s">
        <v>12</v>
      </c>
      <c r="G79" s="23" t="s">
        <v>13</v>
      </c>
      <c r="H79" s="22" t="s">
        <v>192</v>
      </c>
      <c r="I79" s="34">
        <v>7.64</v>
      </c>
      <c r="J79" s="37">
        <v>7.14</v>
      </c>
      <c r="K79" s="37">
        <v>7.01</v>
      </c>
      <c r="L79" s="37">
        <v>7.01</v>
      </c>
      <c r="M79" s="37">
        <v>7.01</v>
      </c>
      <c r="N79" s="54">
        <v>0</v>
      </c>
      <c r="O79" s="59"/>
      <c r="P79" s="37">
        <v>8.4499999999999993</v>
      </c>
      <c r="Q79" s="37">
        <v>8.5299999999999994</v>
      </c>
      <c r="R79" s="37">
        <v>8.49</v>
      </c>
      <c r="S79" s="54">
        <v>0.08</v>
      </c>
      <c r="T79" s="59"/>
      <c r="U79" s="37">
        <v>8.31</v>
      </c>
      <c r="V79" s="95">
        <v>8.4</v>
      </c>
      <c r="W79" s="37">
        <v>8.35</v>
      </c>
      <c r="X79" s="54">
        <v>0.09</v>
      </c>
      <c r="Y79" s="59"/>
      <c r="Z79" s="37">
        <v>7.71</v>
      </c>
      <c r="AA79" s="37">
        <v>7.93</v>
      </c>
      <c r="AB79" s="37">
        <v>7.82</v>
      </c>
      <c r="AC79" s="54">
        <v>0.22</v>
      </c>
      <c r="AD79" s="59"/>
      <c r="AE79" s="37">
        <v>7.75</v>
      </c>
      <c r="AF79" s="37">
        <v>8.11</v>
      </c>
      <c r="AG79" s="37">
        <v>7.93</v>
      </c>
      <c r="AH79" s="54">
        <v>0.36</v>
      </c>
      <c r="AI79" s="59" t="s">
        <v>152</v>
      </c>
      <c r="AJ79" s="37">
        <v>7.1</v>
      </c>
      <c r="AK79" s="37">
        <v>7.18</v>
      </c>
      <c r="AL79" s="37">
        <v>7.14</v>
      </c>
      <c r="AM79" s="54">
        <v>0.08</v>
      </c>
      <c r="AN79" s="59"/>
      <c r="AO79" s="37">
        <v>7.29</v>
      </c>
      <c r="AP79" s="37">
        <v>7.58</v>
      </c>
      <c r="AQ79" s="37">
        <v>7.44</v>
      </c>
      <c r="AR79" s="54">
        <v>0.28999999999999998</v>
      </c>
      <c r="AS79" s="59"/>
      <c r="AT79" s="36">
        <v>6.91</v>
      </c>
      <c r="AU79" s="36">
        <v>6.77</v>
      </c>
      <c r="AV79" s="36">
        <v>6.84</v>
      </c>
      <c r="AW79" s="54">
        <v>-0.14000000000000001</v>
      </c>
      <c r="AX79" s="59"/>
      <c r="AY79" s="37">
        <v>7.4</v>
      </c>
      <c r="AZ79" s="37">
        <v>7.54</v>
      </c>
      <c r="BA79" s="37">
        <v>7.47</v>
      </c>
      <c r="BB79" s="54">
        <v>0.14000000000000001</v>
      </c>
      <c r="BC79" s="59"/>
      <c r="BD79" s="21"/>
      <c r="BE79" s="43" t="s">
        <v>157</v>
      </c>
      <c r="BF79" s="42" t="s">
        <v>157</v>
      </c>
      <c r="BG79" s="42" t="s">
        <v>157</v>
      </c>
      <c r="BH79" s="54" t="s">
        <v>157</v>
      </c>
      <c r="BI79" s="55"/>
      <c r="BJ79" s="42" t="s">
        <v>157</v>
      </c>
      <c r="BK79" s="42" t="s">
        <v>157</v>
      </c>
      <c r="BL79" s="42" t="s">
        <v>157</v>
      </c>
      <c r="BM79" s="54" t="s">
        <v>157</v>
      </c>
      <c r="BN79" s="55"/>
      <c r="BO79" s="42" t="s">
        <v>157</v>
      </c>
      <c r="BP79" s="42" t="s">
        <v>157</v>
      </c>
      <c r="BQ79" s="42" t="s">
        <v>157</v>
      </c>
      <c r="BR79" s="54" t="s">
        <v>157</v>
      </c>
      <c r="BS79" s="55"/>
      <c r="BT79" s="42" t="s">
        <v>157</v>
      </c>
      <c r="BU79" s="42" t="s">
        <v>157</v>
      </c>
      <c r="BV79" s="42" t="s">
        <v>157</v>
      </c>
      <c r="BW79" s="54" t="s">
        <v>157</v>
      </c>
      <c r="BX79" s="55"/>
      <c r="BY79" s="42" t="s">
        <v>157</v>
      </c>
      <c r="BZ79" s="42" t="s">
        <v>157</v>
      </c>
      <c r="CA79" s="42" t="s">
        <v>157</v>
      </c>
      <c r="CB79" s="54" t="s">
        <v>157</v>
      </c>
      <c r="CC79" s="55"/>
      <c r="CD79" s="42" t="s">
        <v>157</v>
      </c>
      <c r="CE79" s="42" t="s">
        <v>157</v>
      </c>
      <c r="CF79" s="42" t="s">
        <v>157</v>
      </c>
      <c r="CG79" s="54" t="s">
        <v>157</v>
      </c>
      <c r="CH79" s="55"/>
      <c r="CI79" s="42" t="s">
        <v>157</v>
      </c>
      <c r="CJ79" s="42" t="s">
        <v>157</v>
      </c>
      <c r="CK79" s="42" t="s">
        <v>157</v>
      </c>
      <c r="CL79" s="54" t="s">
        <v>157</v>
      </c>
      <c r="CM79" s="55"/>
      <c r="CN79" s="42" t="s">
        <v>157</v>
      </c>
      <c r="CO79" s="42" t="s">
        <v>157</v>
      </c>
      <c r="CP79" s="42" t="s">
        <v>157</v>
      </c>
      <c r="CQ79" s="54" t="s">
        <v>157</v>
      </c>
      <c r="CR79" s="55"/>
    </row>
    <row r="80" spans="1:96" x14ac:dyDescent="0.25">
      <c r="A80" s="26" t="s">
        <v>49</v>
      </c>
      <c r="B80" s="23">
        <v>24</v>
      </c>
      <c r="C80" s="23">
        <v>3</v>
      </c>
      <c r="D80" s="23">
        <v>471003</v>
      </c>
      <c r="E80" s="23" t="s">
        <v>66</v>
      </c>
      <c r="F80" s="23" t="s">
        <v>12</v>
      </c>
      <c r="G80" s="23" t="s">
        <v>13</v>
      </c>
      <c r="H80" s="22" t="s">
        <v>194</v>
      </c>
      <c r="I80" s="33">
        <v>6.03</v>
      </c>
      <c r="J80" s="40">
        <v>5.91</v>
      </c>
      <c r="K80" s="37">
        <v>7.32</v>
      </c>
      <c r="L80" s="37">
        <v>7.98</v>
      </c>
      <c r="M80" s="37">
        <v>7.65</v>
      </c>
      <c r="N80" s="54">
        <v>0.66</v>
      </c>
      <c r="O80" s="59" t="s">
        <v>152</v>
      </c>
      <c r="P80" s="37">
        <v>7.96</v>
      </c>
      <c r="Q80" s="37">
        <v>8.19</v>
      </c>
      <c r="R80" s="37">
        <v>8.07</v>
      </c>
      <c r="S80" s="54">
        <v>0.23</v>
      </c>
      <c r="T80" s="59"/>
      <c r="U80" s="37">
        <v>8.17</v>
      </c>
      <c r="V80" s="95">
        <v>8.43</v>
      </c>
      <c r="W80" s="37">
        <v>8.3000000000000007</v>
      </c>
      <c r="X80" s="54">
        <v>0.26</v>
      </c>
      <c r="Y80" s="59"/>
      <c r="Z80" s="37">
        <v>8.5399999999999991</v>
      </c>
      <c r="AA80" s="37">
        <v>8.61</v>
      </c>
      <c r="AB80" s="37">
        <v>8.57</v>
      </c>
      <c r="AC80" s="54">
        <v>7.0000000000000007E-2</v>
      </c>
      <c r="AD80" s="59"/>
      <c r="AE80" s="37">
        <v>8.3000000000000007</v>
      </c>
      <c r="AF80" s="37">
        <v>8.68</v>
      </c>
      <c r="AG80" s="37">
        <v>8.49</v>
      </c>
      <c r="AH80" s="54">
        <v>0.38</v>
      </c>
      <c r="AI80" s="59" t="s">
        <v>152</v>
      </c>
      <c r="AJ80" s="37">
        <v>7.67</v>
      </c>
      <c r="AK80" s="95">
        <v>8.19</v>
      </c>
      <c r="AL80" s="37">
        <v>7.93</v>
      </c>
      <c r="AM80" s="54">
        <v>0.52</v>
      </c>
      <c r="AN80" s="59" t="s">
        <v>152</v>
      </c>
      <c r="AO80" s="37">
        <v>7.79</v>
      </c>
      <c r="AP80" s="95">
        <v>8.36</v>
      </c>
      <c r="AQ80" s="37">
        <v>8.08</v>
      </c>
      <c r="AR80" s="54">
        <v>0.56999999999999995</v>
      </c>
      <c r="AS80" s="59" t="s">
        <v>152</v>
      </c>
      <c r="AT80" s="37">
        <v>7.55</v>
      </c>
      <c r="AU80" s="95">
        <v>8.0299999999999994</v>
      </c>
      <c r="AV80" s="37">
        <v>7.79</v>
      </c>
      <c r="AW80" s="54">
        <v>0.48</v>
      </c>
      <c r="AX80" s="59" t="s">
        <v>152</v>
      </c>
      <c r="AY80" s="37">
        <v>7.98</v>
      </c>
      <c r="AZ80" s="37">
        <v>8.2899999999999991</v>
      </c>
      <c r="BA80" s="37">
        <v>8.1199999999999992</v>
      </c>
      <c r="BB80" s="54">
        <v>0.31</v>
      </c>
      <c r="BC80" s="59"/>
      <c r="BD80" s="21"/>
      <c r="BE80" s="34">
        <v>7.33</v>
      </c>
      <c r="BF80" s="37">
        <v>8.2100000000000009</v>
      </c>
      <c r="BG80" s="37">
        <v>7.77</v>
      </c>
      <c r="BH80" s="54">
        <v>0.88</v>
      </c>
      <c r="BI80" s="59" t="s">
        <v>152</v>
      </c>
      <c r="BJ80" s="42" t="s">
        <v>157</v>
      </c>
      <c r="BK80" s="37">
        <v>7.94</v>
      </c>
      <c r="BL80" s="37">
        <v>7.94</v>
      </c>
      <c r="BM80" s="54" t="s">
        <v>157</v>
      </c>
      <c r="BN80" s="55"/>
      <c r="BO80" s="37">
        <v>7.85</v>
      </c>
      <c r="BP80" s="37">
        <v>8.41</v>
      </c>
      <c r="BQ80" s="37">
        <v>8.1300000000000008</v>
      </c>
      <c r="BR80" s="54">
        <v>0.56000000000000005</v>
      </c>
      <c r="BS80" s="59" t="s">
        <v>152</v>
      </c>
      <c r="BT80" s="37">
        <v>8.19</v>
      </c>
      <c r="BU80" s="37">
        <v>8.9600000000000009</v>
      </c>
      <c r="BV80" s="37">
        <v>8.57</v>
      </c>
      <c r="BW80" s="54">
        <v>0.77</v>
      </c>
      <c r="BX80" s="59" t="s">
        <v>152</v>
      </c>
      <c r="BY80" s="37">
        <v>7.49</v>
      </c>
      <c r="BZ80" s="37">
        <v>8.26</v>
      </c>
      <c r="CA80" s="37">
        <v>7.88</v>
      </c>
      <c r="CB80" s="54">
        <v>0.77</v>
      </c>
      <c r="CC80" s="59" t="s">
        <v>152</v>
      </c>
      <c r="CD80" s="37">
        <v>7.55</v>
      </c>
      <c r="CE80" s="37">
        <v>8.36</v>
      </c>
      <c r="CF80" s="37">
        <v>7.95</v>
      </c>
      <c r="CG80" s="54">
        <v>0.81</v>
      </c>
      <c r="CH80" s="59" t="s">
        <v>152</v>
      </c>
      <c r="CI80" s="37">
        <v>7.43</v>
      </c>
      <c r="CJ80" s="37">
        <v>8.16</v>
      </c>
      <c r="CK80" s="37">
        <v>7.8</v>
      </c>
      <c r="CL80" s="54">
        <v>0.73</v>
      </c>
      <c r="CM80" s="59" t="s">
        <v>152</v>
      </c>
      <c r="CN80" s="37">
        <v>7.67</v>
      </c>
      <c r="CO80" s="37">
        <v>8.08</v>
      </c>
      <c r="CP80" s="37">
        <v>7.88</v>
      </c>
      <c r="CQ80" s="54">
        <v>0.41</v>
      </c>
      <c r="CR80" s="59"/>
    </row>
    <row r="81" spans="1:96" x14ac:dyDescent="0.25">
      <c r="A81" s="26" t="s">
        <v>49</v>
      </c>
      <c r="B81" s="23">
        <v>123</v>
      </c>
      <c r="C81" s="23">
        <v>2</v>
      </c>
      <c r="D81" s="23">
        <v>473009</v>
      </c>
      <c r="E81" s="23" t="s">
        <v>67</v>
      </c>
      <c r="F81" s="23" t="s">
        <v>12</v>
      </c>
      <c r="G81" s="23" t="s">
        <v>13</v>
      </c>
      <c r="H81" s="22" t="s">
        <v>193</v>
      </c>
      <c r="I81" s="34">
        <v>7.49</v>
      </c>
      <c r="J81" s="37">
        <v>7.29</v>
      </c>
      <c r="K81" s="37">
        <v>7.88</v>
      </c>
      <c r="L81" s="37">
        <v>7.96</v>
      </c>
      <c r="M81" s="37">
        <v>7.92</v>
      </c>
      <c r="N81" s="54">
        <v>0.08</v>
      </c>
      <c r="O81" s="59"/>
      <c r="P81" s="37">
        <v>8.81</v>
      </c>
      <c r="Q81" s="37">
        <v>8.8000000000000007</v>
      </c>
      <c r="R81" s="37">
        <v>8.81</v>
      </c>
      <c r="S81" s="54">
        <v>-0.01</v>
      </c>
      <c r="T81" s="59"/>
      <c r="U81" s="37">
        <v>8.65</v>
      </c>
      <c r="V81" s="95">
        <v>8.59</v>
      </c>
      <c r="W81" s="37">
        <v>8.6199999999999992</v>
      </c>
      <c r="X81" s="54">
        <v>-0.06</v>
      </c>
      <c r="Y81" s="59"/>
      <c r="Z81" s="37">
        <v>8.49</v>
      </c>
      <c r="AA81" s="37">
        <v>8.6300000000000008</v>
      </c>
      <c r="AB81" s="37">
        <v>8.56</v>
      </c>
      <c r="AC81" s="54">
        <v>0.14000000000000001</v>
      </c>
      <c r="AD81" s="59"/>
      <c r="AE81" s="37">
        <v>8.4600000000000009</v>
      </c>
      <c r="AF81" s="37">
        <v>8.58</v>
      </c>
      <c r="AG81" s="37">
        <v>8.52</v>
      </c>
      <c r="AH81" s="54">
        <v>0.12</v>
      </c>
      <c r="AI81" s="59"/>
      <c r="AJ81" s="37">
        <v>7.85</v>
      </c>
      <c r="AK81" s="95">
        <v>8.0500000000000007</v>
      </c>
      <c r="AL81" s="37">
        <v>7.95</v>
      </c>
      <c r="AM81" s="54">
        <v>0.2</v>
      </c>
      <c r="AN81" s="59"/>
      <c r="AO81" s="37">
        <v>8.11</v>
      </c>
      <c r="AP81" s="95">
        <v>8.36</v>
      </c>
      <c r="AQ81" s="37">
        <v>8.23</v>
      </c>
      <c r="AR81" s="54">
        <v>0.25</v>
      </c>
      <c r="AS81" s="59" t="s">
        <v>152</v>
      </c>
      <c r="AT81" s="37">
        <v>7.6</v>
      </c>
      <c r="AU81" s="37">
        <v>7.73</v>
      </c>
      <c r="AV81" s="37">
        <v>7.67</v>
      </c>
      <c r="AW81" s="54">
        <v>0.13</v>
      </c>
      <c r="AX81" s="59"/>
      <c r="AY81" s="37">
        <v>8.0399999999999991</v>
      </c>
      <c r="AZ81" s="37">
        <v>7.59</v>
      </c>
      <c r="BA81" s="37">
        <v>7.83</v>
      </c>
      <c r="BB81" s="54">
        <v>-0.45</v>
      </c>
      <c r="BC81" s="59" t="s">
        <v>153</v>
      </c>
      <c r="BD81" s="21"/>
      <c r="BE81" s="43" t="s">
        <v>157</v>
      </c>
      <c r="BF81" s="42" t="s">
        <v>157</v>
      </c>
      <c r="BG81" s="42" t="s">
        <v>157</v>
      </c>
      <c r="BH81" s="54" t="s">
        <v>157</v>
      </c>
      <c r="BI81" s="55"/>
      <c r="BJ81" s="42" t="s">
        <v>157</v>
      </c>
      <c r="BK81" s="42" t="s">
        <v>157</v>
      </c>
      <c r="BL81" s="42" t="s">
        <v>157</v>
      </c>
      <c r="BM81" s="54" t="s">
        <v>157</v>
      </c>
      <c r="BN81" s="55"/>
      <c r="BO81" s="42" t="s">
        <v>157</v>
      </c>
      <c r="BP81" s="42" t="s">
        <v>157</v>
      </c>
      <c r="BQ81" s="42" t="s">
        <v>157</v>
      </c>
      <c r="BR81" s="54" t="s">
        <v>157</v>
      </c>
      <c r="BS81" s="55"/>
      <c r="BT81" s="42" t="s">
        <v>157</v>
      </c>
      <c r="BU81" s="42" t="s">
        <v>157</v>
      </c>
      <c r="BV81" s="42" t="s">
        <v>157</v>
      </c>
      <c r="BW81" s="54" t="s">
        <v>157</v>
      </c>
      <c r="BX81" s="55"/>
      <c r="BY81" s="42" t="s">
        <v>157</v>
      </c>
      <c r="BZ81" s="42" t="s">
        <v>157</v>
      </c>
      <c r="CA81" s="42" t="s">
        <v>157</v>
      </c>
      <c r="CB81" s="54" t="s">
        <v>157</v>
      </c>
      <c r="CC81" s="55"/>
      <c r="CD81" s="42" t="s">
        <v>157</v>
      </c>
      <c r="CE81" s="42" t="s">
        <v>157</v>
      </c>
      <c r="CF81" s="42" t="s">
        <v>157</v>
      </c>
      <c r="CG81" s="54" t="s">
        <v>157</v>
      </c>
      <c r="CH81" s="55"/>
      <c r="CI81" s="42" t="s">
        <v>157</v>
      </c>
      <c r="CJ81" s="42" t="s">
        <v>157</v>
      </c>
      <c r="CK81" s="42" t="s">
        <v>157</v>
      </c>
      <c r="CL81" s="54" t="s">
        <v>157</v>
      </c>
      <c r="CM81" s="55"/>
      <c r="CN81" s="42" t="s">
        <v>157</v>
      </c>
      <c r="CO81" s="42" t="s">
        <v>157</v>
      </c>
      <c r="CP81" s="42" t="s">
        <v>157</v>
      </c>
      <c r="CQ81" s="54" t="s">
        <v>157</v>
      </c>
      <c r="CR81" s="55"/>
    </row>
    <row r="82" spans="1:96" x14ac:dyDescent="0.25">
      <c r="A82" s="26" t="s">
        <v>49</v>
      </c>
      <c r="B82" s="23">
        <v>123</v>
      </c>
      <c r="C82" s="23">
        <v>2</v>
      </c>
      <c r="D82" s="23">
        <v>478107</v>
      </c>
      <c r="E82" s="23" t="s">
        <v>68</v>
      </c>
      <c r="F82" s="23" t="s">
        <v>12</v>
      </c>
      <c r="G82" s="23" t="s">
        <v>13</v>
      </c>
      <c r="H82" s="22" t="s">
        <v>192</v>
      </c>
      <c r="I82" s="34">
        <v>7.48</v>
      </c>
      <c r="J82" s="37">
        <v>7.67</v>
      </c>
      <c r="K82" s="37">
        <v>7.76</v>
      </c>
      <c r="L82" s="95">
        <v>8.23</v>
      </c>
      <c r="M82" s="37">
        <v>7.99</v>
      </c>
      <c r="N82" s="54">
        <v>0.47</v>
      </c>
      <c r="O82" s="59" t="s">
        <v>152</v>
      </c>
      <c r="P82" s="37">
        <v>8.85</v>
      </c>
      <c r="Q82" s="38">
        <v>9.02</v>
      </c>
      <c r="R82" s="37">
        <v>8.93</v>
      </c>
      <c r="S82" s="54">
        <v>0.17</v>
      </c>
      <c r="T82" s="59"/>
      <c r="U82" s="37">
        <v>8.83</v>
      </c>
      <c r="V82" s="95">
        <v>8.7799999999999994</v>
      </c>
      <c r="W82" s="37">
        <v>8.81</v>
      </c>
      <c r="X82" s="54">
        <v>-0.05</v>
      </c>
      <c r="Y82" s="59"/>
      <c r="Z82" s="37">
        <v>8.77</v>
      </c>
      <c r="AA82" s="38">
        <v>9.0299999999999994</v>
      </c>
      <c r="AB82" s="37">
        <v>8.9</v>
      </c>
      <c r="AC82" s="54">
        <v>0.26</v>
      </c>
      <c r="AD82" s="59" t="s">
        <v>152</v>
      </c>
      <c r="AE82" s="37">
        <v>8.08</v>
      </c>
      <c r="AF82" s="37">
        <v>8.7200000000000006</v>
      </c>
      <c r="AG82" s="37">
        <v>8.4</v>
      </c>
      <c r="AH82" s="54">
        <v>0.64</v>
      </c>
      <c r="AI82" s="59" t="s">
        <v>152</v>
      </c>
      <c r="AJ82" s="37">
        <v>7.03</v>
      </c>
      <c r="AK82" s="95">
        <v>8.08</v>
      </c>
      <c r="AL82" s="37">
        <v>7.56</v>
      </c>
      <c r="AM82" s="54">
        <v>1.05</v>
      </c>
      <c r="AN82" s="59" t="s">
        <v>152</v>
      </c>
      <c r="AO82" s="37">
        <v>7.12</v>
      </c>
      <c r="AP82" s="95">
        <v>8.4</v>
      </c>
      <c r="AQ82" s="37">
        <v>7.76</v>
      </c>
      <c r="AR82" s="54">
        <v>1.28</v>
      </c>
      <c r="AS82" s="59" t="s">
        <v>152</v>
      </c>
      <c r="AT82" s="36">
        <v>6.94</v>
      </c>
      <c r="AU82" s="37">
        <v>7.76</v>
      </c>
      <c r="AV82" s="37">
        <v>7.35</v>
      </c>
      <c r="AW82" s="54">
        <v>0.82</v>
      </c>
      <c r="AX82" s="59" t="s">
        <v>152</v>
      </c>
      <c r="AY82" s="37">
        <v>7.91</v>
      </c>
      <c r="AZ82" s="37">
        <v>7.89</v>
      </c>
      <c r="BA82" s="37">
        <v>7.9</v>
      </c>
      <c r="BB82" s="54">
        <v>-0.02</v>
      </c>
      <c r="BC82" s="59"/>
      <c r="BD82" s="21"/>
      <c r="BE82" s="43" t="s">
        <v>157</v>
      </c>
      <c r="BF82" s="42" t="s">
        <v>157</v>
      </c>
      <c r="BG82" s="42" t="s">
        <v>157</v>
      </c>
      <c r="BH82" s="54" t="s">
        <v>157</v>
      </c>
      <c r="BI82" s="55"/>
      <c r="BJ82" s="42" t="s">
        <v>157</v>
      </c>
      <c r="BK82" s="42" t="s">
        <v>157</v>
      </c>
      <c r="BL82" s="42" t="s">
        <v>157</v>
      </c>
      <c r="BM82" s="54" t="s">
        <v>157</v>
      </c>
      <c r="BN82" s="59"/>
      <c r="BO82" s="42" t="s">
        <v>157</v>
      </c>
      <c r="BP82" s="42" t="s">
        <v>157</v>
      </c>
      <c r="BQ82" s="42" t="s">
        <v>157</v>
      </c>
      <c r="BR82" s="54" t="s">
        <v>157</v>
      </c>
      <c r="BS82" s="55"/>
      <c r="BT82" s="42" t="s">
        <v>157</v>
      </c>
      <c r="BU82" s="42" t="s">
        <v>157</v>
      </c>
      <c r="BV82" s="42" t="s">
        <v>157</v>
      </c>
      <c r="BW82" s="54" t="s">
        <v>157</v>
      </c>
      <c r="BX82" s="55"/>
      <c r="BY82" s="42" t="s">
        <v>157</v>
      </c>
      <c r="BZ82" s="42" t="s">
        <v>157</v>
      </c>
      <c r="CA82" s="42" t="s">
        <v>157</v>
      </c>
      <c r="CB82" s="54" t="s">
        <v>157</v>
      </c>
      <c r="CC82" s="55"/>
      <c r="CD82" s="42" t="s">
        <v>157</v>
      </c>
      <c r="CE82" s="42" t="s">
        <v>157</v>
      </c>
      <c r="CF82" s="42" t="s">
        <v>157</v>
      </c>
      <c r="CG82" s="54" t="s">
        <v>157</v>
      </c>
      <c r="CH82" s="55"/>
      <c r="CI82" s="42" t="s">
        <v>157</v>
      </c>
      <c r="CJ82" s="42" t="s">
        <v>157</v>
      </c>
      <c r="CK82" s="42" t="s">
        <v>157</v>
      </c>
      <c r="CL82" s="54" t="s">
        <v>157</v>
      </c>
      <c r="CM82" s="55"/>
      <c r="CN82" s="42" t="s">
        <v>157</v>
      </c>
      <c r="CO82" s="42" t="s">
        <v>157</v>
      </c>
      <c r="CP82" s="42" t="s">
        <v>157</v>
      </c>
      <c r="CQ82" s="54" t="s">
        <v>157</v>
      </c>
      <c r="CR82" s="55"/>
    </row>
    <row r="83" spans="1:96" x14ac:dyDescent="0.25">
      <c r="A83" s="26" t="s">
        <v>49</v>
      </c>
      <c r="B83" s="23">
        <v>123</v>
      </c>
      <c r="C83" s="23">
        <v>2</v>
      </c>
      <c r="D83" s="23">
        <v>481705</v>
      </c>
      <c r="E83" s="23" t="s">
        <v>69</v>
      </c>
      <c r="F83" s="23" t="s">
        <v>12</v>
      </c>
      <c r="G83" s="23" t="s">
        <v>13</v>
      </c>
      <c r="H83" s="22" t="s">
        <v>193</v>
      </c>
      <c r="I83" s="35">
        <v>5.95</v>
      </c>
      <c r="J83" s="37">
        <v>7.19</v>
      </c>
      <c r="K83" s="37">
        <v>7.62</v>
      </c>
      <c r="L83" s="37">
        <v>7.91</v>
      </c>
      <c r="M83" s="37">
        <v>7.77</v>
      </c>
      <c r="N83" s="54">
        <v>0.28999999999999998</v>
      </c>
      <c r="O83" s="59" t="s">
        <v>152</v>
      </c>
      <c r="P83" s="37">
        <v>8.84</v>
      </c>
      <c r="Q83" s="37">
        <v>8.31</v>
      </c>
      <c r="R83" s="37">
        <v>8.58</v>
      </c>
      <c r="S83" s="54">
        <v>-0.53</v>
      </c>
      <c r="T83" s="59" t="s">
        <v>153</v>
      </c>
      <c r="U83" s="37">
        <v>8.56</v>
      </c>
      <c r="V83" s="95">
        <v>8.1999999999999993</v>
      </c>
      <c r="W83" s="37">
        <v>8.3800000000000008</v>
      </c>
      <c r="X83" s="54">
        <v>-0.36</v>
      </c>
      <c r="Y83" s="59" t="s">
        <v>153</v>
      </c>
      <c r="Z83" s="38">
        <v>9.02</v>
      </c>
      <c r="AA83" s="37">
        <v>8.1999999999999993</v>
      </c>
      <c r="AB83" s="37">
        <v>8.61</v>
      </c>
      <c r="AC83" s="54">
        <v>-0.82</v>
      </c>
      <c r="AD83" s="59" t="s">
        <v>153</v>
      </c>
      <c r="AE83" s="37">
        <v>8.69</v>
      </c>
      <c r="AF83" s="37">
        <v>8.3000000000000007</v>
      </c>
      <c r="AG83" s="37">
        <v>8.5</v>
      </c>
      <c r="AH83" s="54">
        <v>-0.39</v>
      </c>
      <c r="AI83" s="59" t="s">
        <v>153</v>
      </c>
      <c r="AJ83" s="37">
        <v>7.85</v>
      </c>
      <c r="AK83" s="37">
        <v>7.93</v>
      </c>
      <c r="AL83" s="37">
        <v>7.89</v>
      </c>
      <c r="AM83" s="54">
        <v>0.08</v>
      </c>
      <c r="AN83" s="59"/>
      <c r="AO83" s="37">
        <v>8.19</v>
      </c>
      <c r="AP83" s="95">
        <v>8.26</v>
      </c>
      <c r="AQ83" s="37">
        <v>8.23</v>
      </c>
      <c r="AR83" s="54">
        <v>7.0000000000000007E-2</v>
      </c>
      <c r="AS83" s="59"/>
      <c r="AT83" s="37">
        <v>7.51</v>
      </c>
      <c r="AU83" s="37">
        <v>7.61</v>
      </c>
      <c r="AV83" s="37">
        <v>7.56</v>
      </c>
      <c r="AW83" s="54">
        <v>0.1</v>
      </c>
      <c r="AX83" s="59"/>
      <c r="AY83" s="37">
        <v>7.72</v>
      </c>
      <c r="AZ83" s="37">
        <v>7.34</v>
      </c>
      <c r="BA83" s="37">
        <v>7.54</v>
      </c>
      <c r="BB83" s="54">
        <v>-0.38</v>
      </c>
      <c r="BC83" s="59" t="s">
        <v>153</v>
      </c>
      <c r="BD83" s="21"/>
      <c r="BE83" s="43" t="s">
        <v>157</v>
      </c>
      <c r="BF83" s="42" t="s">
        <v>157</v>
      </c>
      <c r="BG83" s="42" t="s">
        <v>157</v>
      </c>
      <c r="BH83" s="54" t="s">
        <v>157</v>
      </c>
      <c r="BI83" s="55"/>
      <c r="BJ83" s="42" t="s">
        <v>157</v>
      </c>
      <c r="BK83" s="42" t="s">
        <v>157</v>
      </c>
      <c r="BL83" s="42" t="s">
        <v>157</v>
      </c>
      <c r="BM83" s="54" t="s">
        <v>157</v>
      </c>
      <c r="BN83" s="55"/>
      <c r="BO83" s="42" t="s">
        <v>157</v>
      </c>
      <c r="BP83" s="42" t="s">
        <v>157</v>
      </c>
      <c r="BQ83" s="42" t="s">
        <v>157</v>
      </c>
      <c r="BR83" s="54" t="s">
        <v>157</v>
      </c>
      <c r="BS83" s="55"/>
      <c r="BT83" s="42" t="s">
        <v>157</v>
      </c>
      <c r="BU83" s="42" t="s">
        <v>157</v>
      </c>
      <c r="BV83" s="42" t="s">
        <v>157</v>
      </c>
      <c r="BW83" s="54" t="s">
        <v>157</v>
      </c>
      <c r="BX83" s="55"/>
      <c r="BY83" s="42" t="s">
        <v>157</v>
      </c>
      <c r="BZ83" s="42" t="s">
        <v>157</v>
      </c>
      <c r="CA83" s="42" t="s">
        <v>157</v>
      </c>
      <c r="CB83" s="54" t="s">
        <v>157</v>
      </c>
      <c r="CC83" s="55"/>
      <c r="CD83" s="42" t="s">
        <v>157</v>
      </c>
      <c r="CE83" s="42" t="s">
        <v>157</v>
      </c>
      <c r="CF83" s="42" t="s">
        <v>157</v>
      </c>
      <c r="CG83" s="54" t="s">
        <v>157</v>
      </c>
      <c r="CH83" s="55"/>
      <c r="CI83" s="42" t="s">
        <v>157</v>
      </c>
      <c r="CJ83" s="42" t="s">
        <v>157</v>
      </c>
      <c r="CK83" s="42" t="s">
        <v>157</v>
      </c>
      <c r="CL83" s="54" t="s">
        <v>157</v>
      </c>
      <c r="CM83" s="55"/>
      <c r="CN83" s="42" t="s">
        <v>157</v>
      </c>
      <c r="CO83" s="42" t="s">
        <v>157</v>
      </c>
      <c r="CP83" s="42" t="s">
        <v>157</v>
      </c>
      <c r="CQ83" s="54" t="s">
        <v>157</v>
      </c>
      <c r="CR83" s="55"/>
    </row>
    <row r="84" spans="1:96" x14ac:dyDescent="0.25">
      <c r="A84" s="26" t="s">
        <v>49</v>
      </c>
      <c r="B84" s="23">
        <v>36</v>
      </c>
      <c r="C84" s="23">
        <v>3</v>
      </c>
      <c r="D84" s="23">
        <v>571240</v>
      </c>
      <c r="E84" s="23" t="s">
        <v>70</v>
      </c>
      <c r="F84" s="23" t="s">
        <v>12</v>
      </c>
      <c r="G84" s="23" t="s">
        <v>13</v>
      </c>
      <c r="H84" s="22" t="s">
        <v>192</v>
      </c>
      <c r="I84" s="34">
        <v>7.22</v>
      </c>
      <c r="J84" s="37">
        <v>7.22</v>
      </c>
      <c r="K84" s="37">
        <v>7.4</v>
      </c>
      <c r="L84" s="37">
        <v>7.24</v>
      </c>
      <c r="M84" s="37">
        <v>7.32</v>
      </c>
      <c r="N84" s="54">
        <v>-0.16</v>
      </c>
      <c r="O84" s="59"/>
      <c r="P84" s="37">
        <v>8.34</v>
      </c>
      <c r="Q84" s="37">
        <v>8.84</v>
      </c>
      <c r="R84" s="37">
        <v>8.59</v>
      </c>
      <c r="S84" s="54">
        <v>0.5</v>
      </c>
      <c r="T84" s="59" t="s">
        <v>152</v>
      </c>
      <c r="U84" s="37">
        <v>8.31</v>
      </c>
      <c r="V84" s="95">
        <v>8.7799999999999994</v>
      </c>
      <c r="W84" s="37">
        <v>8.5500000000000007</v>
      </c>
      <c r="X84" s="54">
        <v>0.47</v>
      </c>
      <c r="Y84" s="59" t="s">
        <v>152</v>
      </c>
      <c r="Z84" s="37">
        <v>7.95</v>
      </c>
      <c r="AA84" s="37">
        <v>8.61</v>
      </c>
      <c r="AB84" s="37">
        <v>8.2799999999999994</v>
      </c>
      <c r="AC84" s="54">
        <v>0.66</v>
      </c>
      <c r="AD84" s="59" t="s">
        <v>152</v>
      </c>
      <c r="AE84" s="37">
        <v>8.02</v>
      </c>
      <c r="AF84" s="37">
        <v>8.3699999999999992</v>
      </c>
      <c r="AG84" s="37">
        <v>8.1999999999999993</v>
      </c>
      <c r="AH84" s="54">
        <v>0.35</v>
      </c>
      <c r="AI84" s="59" t="s">
        <v>152</v>
      </c>
      <c r="AJ84" s="37">
        <v>7.12</v>
      </c>
      <c r="AK84" s="37">
        <v>7.58</v>
      </c>
      <c r="AL84" s="37">
        <v>7.35</v>
      </c>
      <c r="AM84" s="54">
        <v>0.46</v>
      </c>
      <c r="AN84" s="59" t="s">
        <v>152</v>
      </c>
      <c r="AO84" s="37">
        <v>7.51</v>
      </c>
      <c r="AP84" s="37">
        <v>7.86</v>
      </c>
      <c r="AQ84" s="37">
        <v>7.68</v>
      </c>
      <c r="AR84" s="54">
        <v>0.35</v>
      </c>
      <c r="AS84" s="59" t="s">
        <v>152</v>
      </c>
      <c r="AT84" s="36">
        <v>6.73</v>
      </c>
      <c r="AU84" s="37">
        <v>7.3</v>
      </c>
      <c r="AV84" s="37">
        <v>7.01</v>
      </c>
      <c r="AW84" s="54">
        <v>0.56999999999999995</v>
      </c>
      <c r="AX84" s="59" t="s">
        <v>152</v>
      </c>
      <c r="AY84" s="37">
        <v>7.51</v>
      </c>
      <c r="AZ84" s="37">
        <v>8.0399999999999991</v>
      </c>
      <c r="BA84" s="37">
        <v>7.78</v>
      </c>
      <c r="BB84" s="54">
        <v>0.53</v>
      </c>
      <c r="BC84" s="59" t="s">
        <v>152</v>
      </c>
      <c r="BD84" s="21"/>
      <c r="BE84" s="34">
        <v>7.64</v>
      </c>
      <c r="BF84" s="37">
        <v>7.17</v>
      </c>
      <c r="BG84" s="37">
        <v>7.41</v>
      </c>
      <c r="BH84" s="54">
        <v>-0.47</v>
      </c>
      <c r="BI84" s="59" t="s">
        <v>153</v>
      </c>
      <c r="BJ84" s="42" t="s">
        <v>157</v>
      </c>
      <c r="BK84" s="37">
        <v>8.81</v>
      </c>
      <c r="BL84" s="37">
        <v>8.81</v>
      </c>
      <c r="BM84" s="54" t="s">
        <v>157</v>
      </c>
      <c r="BN84" s="55"/>
      <c r="BO84" s="37">
        <v>8.2899999999999991</v>
      </c>
      <c r="BP84" s="37">
        <v>8.85</v>
      </c>
      <c r="BQ84" s="37">
        <v>8.57</v>
      </c>
      <c r="BR84" s="54">
        <v>0.56000000000000005</v>
      </c>
      <c r="BS84" s="59" t="s">
        <v>152</v>
      </c>
      <c r="BT84" s="37">
        <v>8.0399999999999991</v>
      </c>
      <c r="BU84" s="37">
        <v>8.42</v>
      </c>
      <c r="BV84" s="37">
        <v>8.23</v>
      </c>
      <c r="BW84" s="54">
        <v>0.38</v>
      </c>
      <c r="BX84" s="59" t="s">
        <v>152</v>
      </c>
      <c r="BY84" s="37">
        <v>7.06</v>
      </c>
      <c r="BZ84" s="37">
        <v>7.08</v>
      </c>
      <c r="CA84" s="37">
        <v>7.07</v>
      </c>
      <c r="CB84" s="54">
        <v>0.02</v>
      </c>
      <c r="CC84" s="59"/>
      <c r="CD84" s="37">
        <v>7.44</v>
      </c>
      <c r="CE84" s="37">
        <v>7.36</v>
      </c>
      <c r="CF84" s="37">
        <v>7.4</v>
      </c>
      <c r="CG84" s="54">
        <v>-0.08</v>
      </c>
      <c r="CH84" s="59"/>
      <c r="CI84" s="36">
        <v>6.67</v>
      </c>
      <c r="CJ84" s="36">
        <v>6.79</v>
      </c>
      <c r="CK84" s="36">
        <v>6.73</v>
      </c>
      <c r="CL84" s="54">
        <v>0.12</v>
      </c>
      <c r="CM84" s="59"/>
      <c r="CN84" s="36">
        <v>6.92</v>
      </c>
      <c r="CO84" s="37">
        <v>7.27</v>
      </c>
      <c r="CP84" s="37">
        <v>7.1</v>
      </c>
      <c r="CQ84" s="54">
        <v>0.35</v>
      </c>
      <c r="CR84" s="59"/>
    </row>
    <row r="85" spans="1:96" x14ac:dyDescent="0.25">
      <c r="A85" s="26" t="s">
        <v>49</v>
      </c>
      <c r="B85" s="23">
        <v>36</v>
      </c>
      <c r="C85" s="23">
        <v>3</v>
      </c>
      <c r="D85" s="23">
        <v>571000</v>
      </c>
      <c r="E85" s="23" t="s">
        <v>71</v>
      </c>
      <c r="F85" s="23" t="s">
        <v>12</v>
      </c>
      <c r="G85" s="23" t="s">
        <v>13</v>
      </c>
      <c r="H85" s="22" t="s">
        <v>193</v>
      </c>
      <c r="I85" s="34">
        <v>7.73</v>
      </c>
      <c r="J85" s="37">
        <v>7.93</v>
      </c>
      <c r="K85" s="37">
        <v>7.94</v>
      </c>
      <c r="L85" s="37">
        <v>7.86</v>
      </c>
      <c r="M85" s="37">
        <v>7.9</v>
      </c>
      <c r="N85" s="54">
        <v>-0.08</v>
      </c>
      <c r="O85" s="59"/>
      <c r="P85" s="37">
        <v>8.73</v>
      </c>
      <c r="Q85" s="37">
        <v>8.76</v>
      </c>
      <c r="R85" s="37">
        <v>8.74</v>
      </c>
      <c r="S85" s="54">
        <v>0.03</v>
      </c>
      <c r="T85" s="59"/>
      <c r="U85" s="37">
        <v>8.5299999999999994</v>
      </c>
      <c r="V85" s="95">
        <v>8.6300000000000008</v>
      </c>
      <c r="W85" s="37">
        <v>8.58</v>
      </c>
      <c r="X85" s="54">
        <v>0.1</v>
      </c>
      <c r="Y85" s="59"/>
      <c r="Z85" s="37">
        <v>8.83</v>
      </c>
      <c r="AA85" s="38">
        <v>9.14</v>
      </c>
      <c r="AB85" s="37">
        <v>8.99</v>
      </c>
      <c r="AC85" s="54">
        <v>0.31</v>
      </c>
      <c r="AD85" s="59" t="s">
        <v>152</v>
      </c>
      <c r="AE85" s="37">
        <v>8.31</v>
      </c>
      <c r="AF85" s="37">
        <v>8.36</v>
      </c>
      <c r="AG85" s="37">
        <v>8.34</v>
      </c>
      <c r="AH85" s="54">
        <v>0.05</v>
      </c>
      <c r="AI85" s="59"/>
      <c r="AJ85" s="37">
        <v>7.87</v>
      </c>
      <c r="AK85" s="37">
        <v>7.39</v>
      </c>
      <c r="AL85" s="37">
        <v>7.63</v>
      </c>
      <c r="AM85" s="54">
        <v>-0.48</v>
      </c>
      <c r="AN85" s="59" t="s">
        <v>153</v>
      </c>
      <c r="AO85" s="37">
        <v>7.92</v>
      </c>
      <c r="AP85" s="37">
        <v>7.26</v>
      </c>
      <c r="AQ85" s="37">
        <v>7.59</v>
      </c>
      <c r="AR85" s="54">
        <v>-0.66</v>
      </c>
      <c r="AS85" s="59" t="s">
        <v>153</v>
      </c>
      <c r="AT85" s="37">
        <v>7.82</v>
      </c>
      <c r="AU85" s="37">
        <v>7.52</v>
      </c>
      <c r="AV85" s="37">
        <v>7.67</v>
      </c>
      <c r="AW85" s="54">
        <v>-0.3</v>
      </c>
      <c r="AX85" s="59" t="s">
        <v>153</v>
      </c>
      <c r="AY85" s="37">
        <v>8</v>
      </c>
      <c r="AZ85" s="37">
        <v>7.59</v>
      </c>
      <c r="BA85" s="37">
        <v>7.79</v>
      </c>
      <c r="BB85" s="54">
        <v>-0.41</v>
      </c>
      <c r="BC85" s="59" t="s">
        <v>153</v>
      </c>
      <c r="BD85" s="21"/>
      <c r="BE85" s="34">
        <v>7.91</v>
      </c>
      <c r="BF85" s="37">
        <v>8.0299999999999994</v>
      </c>
      <c r="BG85" s="37">
        <v>7.97</v>
      </c>
      <c r="BH85" s="54">
        <v>0.12</v>
      </c>
      <c r="BI85" s="59"/>
      <c r="BJ85" s="42" t="s">
        <v>157</v>
      </c>
      <c r="BK85" s="37">
        <v>8.73</v>
      </c>
      <c r="BL85" s="37">
        <v>8.73</v>
      </c>
      <c r="BM85" s="54" t="s">
        <v>157</v>
      </c>
      <c r="BN85" s="55"/>
      <c r="BO85" s="37">
        <v>8.56</v>
      </c>
      <c r="BP85" s="37">
        <v>8.73</v>
      </c>
      <c r="BQ85" s="37">
        <v>8.65</v>
      </c>
      <c r="BR85" s="54">
        <v>0.17</v>
      </c>
      <c r="BS85" s="59"/>
      <c r="BT85" s="37">
        <v>8.25</v>
      </c>
      <c r="BU85" s="37">
        <v>8.35</v>
      </c>
      <c r="BV85" s="37">
        <v>8.3000000000000007</v>
      </c>
      <c r="BW85" s="54">
        <v>0.1</v>
      </c>
      <c r="BX85" s="59"/>
      <c r="BY85" s="37">
        <v>7.36</v>
      </c>
      <c r="BZ85" s="37">
        <v>7.46</v>
      </c>
      <c r="CA85" s="37">
        <v>7.41</v>
      </c>
      <c r="CB85" s="54">
        <v>0.1</v>
      </c>
      <c r="CC85" s="59"/>
      <c r="CD85" s="37">
        <v>7.21</v>
      </c>
      <c r="CE85" s="37">
        <v>7.08</v>
      </c>
      <c r="CF85" s="37">
        <v>7.14</v>
      </c>
      <c r="CG85" s="54">
        <v>-0.13</v>
      </c>
      <c r="CH85" s="59"/>
      <c r="CI85" s="37">
        <v>7.51</v>
      </c>
      <c r="CJ85" s="37">
        <v>7.84</v>
      </c>
      <c r="CK85" s="37">
        <v>7.68</v>
      </c>
      <c r="CL85" s="54">
        <v>0.33</v>
      </c>
      <c r="CM85" s="59"/>
      <c r="CN85" s="37">
        <v>7.35</v>
      </c>
      <c r="CO85" s="37">
        <v>7.37</v>
      </c>
      <c r="CP85" s="37">
        <v>7.36</v>
      </c>
      <c r="CQ85" s="54">
        <v>0.02</v>
      </c>
      <c r="CR85" s="59"/>
    </row>
    <row r="86" spans="1:96" x14ac:dyDescent="0.25">
      <c r="A86" s="26" t="s">
        <v>49</v>
      </c>
      <c r="B86" s="23">
        <v>123</v>
      </c>
      <c r="C86" s="23">
        <v>2</v>
      </c>
      <c r="D86" s="23">
        <v>476606</v>
      </c>
      <c r="E86" s="23" t="s">
        <v>72</v>
      </c>
      <c r="F86" s="23" t="s">
        <v>12</v>
      </c>
      <c r="G86" s="23" t="s">
        <v>13</v>
      </c>
      <c r="H86" s="22" t="s">
        <v>192</v>
      </c>
      <c r="I86" s="34">
        <v>7.52</v>
      </c>
      <c r="J86" s="37">
        <v>7.5</v>
      </c>
      <c r="K86" s="37">
        <v>7.84</v>
      </c>
      <c r="L86" s="37">
        <v>7.53</v>
      </c>
      <c r="M86" s="37">
        <v>7.69</v>
      </c>
      <c r="N86" s="54">
        <v>-0.31</v>
      </c>
      <c r="O86" s="59" t="s">
        <v>153</v>
      </c>
      <c r="P86" s="37">
        <v>8.77</v>
      </c>
      <c r="Q86" s="37">
        <v>8.5</v>
      </c>
      <c r="R86" s="37">
        <v>8.6300000000000008</v>
      </c>
      <c r="S86" s="54">
        <v>-0.27</v>
      </c>
      <c r="T86" s="59" t="s">
        <v>153</v>
      </c>
      <c r="U86" s="37">
        <v>8.4499999999999993</v>
      </c>
      <c r="V86" s="95">
        <v>8.18</v>
      </c>
      <c r="W86" s="37">
        <v>8.32</v>
      </c>
      <c r="X86" s="54">
        <v>-0.27</v>
      </c>
      <c r="Y86" s="59"/>
      <c r="Z86" s="37">
        <v>8.77</v>
      </c>
      <c r="AA86" s="37">
        <v>8.3800000000000008</v>
      </c>
      <c r="AB86" s="37">
        <v>8.58</v>
      </c>
      <c r="AC86" s="54">
        <v>-0.39</v>
      </c>
      <c r="AD86" s="59" t="s">
        <v>153</v>
      </c>
      <c r="AE86" s="37">
        <v>8.52</v>
      </c>
      <c r="AF86" s="37">
        <v>8.17</v>
      </c>
      <c r="AG86" s="37">
        <v>8.35</v>
      </c>
      <c r="AH86" s="54">
        <v>-0.35</v>
      </c>
      <c r="AI86" s="59" t="s">
        <v>153</v>
      </c>
      <c r="AJ86" s="37">
        <v>7.94</v>
      </c>
      <c r="AK86" s="37">
        <v>7.66</v>
      </c>
      <c r="AL86" s="37">
        <v>7.8</v>
      </c>
      <c r="AM86" s="54">
        <v>-0.28000000000000003</v>
      </c>
      <c r="AN86" s="59" t="s">
        <v>153</v>
      </c>
      <c r="AO86" s="37">
        <v>8.11</v>
      </c>
      <c r="AP86" s="37">
        <v>7.9</v>
      </c>
      <c r="AQ86" s="37">
        <v>8</v>
      </c>
      <c r="AR86" s="54">
        <v>-0.21</v>
      </c>
      <c r="AS86" s="59"/>
      <c r="AT86" s="37">
        <v>7.78</v>
      </c>
      <c r="AU86" s="37">
        <v>7.42</v>
      </c>
      <c r="AV86" s="37">
        <v>7.6</v>
      </c>
      <c r="AW86" s="54">
        <v>-0.36</v>
      </c>
      <c r="AX86" s="59" t="s">
        <v>153</v>
      </c>
      <c r="AY86" s="37">
        <v>7.94</v>
      </c>
      <c r="AZ86" s="37">
        <v>7.55</v>
      </c>
      <c r="BA86" s="37">
        <v>7.74</v>
      </c>
      <c r="BB86" s="54">
        <v>-0.39</v>
      </c>
      <c r="BC86" s="59" t="s">
        <v>153</v>
      </c>
      <c r="BD86" s="21"/>
      <c r="BE86" s="43" t="s">
        <v>157</v>
      </c>
      <c r="BF86" s="42" t="s">
        <v>157</v>
      </c>
      <c r="BG86" s="42" t="s">
        <v>157</v>
      </c>
      <c r="BH86" s="54" t="s">
        <v>157</v>
      </c>
      <c r="BI86" s="55"/>
      <c r="BJ86" s="42" t="s">
        <v>157</v>
      </c>
      <c r="BK86" s="42" t="s">
        <v>157</v>
      </c>
      <c r="BL86" s="42" t="s">
        <v>157</v>
      </c>
      <c r="BM86" s="54" t="s">
        <v>157</v>
      </c>
      <c r="BN86" s="55"/>
      <c r="BO86" s="42" t="s">
        <v>157</v>
      </c>
      <c r="BP86" s="42" t="s">
        <v>157</v>
      </c>
      <c r="BQ86" s="42" t="s">
        <v>157</v>
      </c>
      <c r="BR86" s="54" t="s">
        <v>157</v>
      </c>
      <c r="BS86" s="55"/>
      <c r="BT86" s="42" t="s">
        <v>157</v>
      </c>
      <c r="BU86" s="42" t="s">
        <v>157</v>
      </c>
      <c r="BV86" s="42" t="s">
        <v>157</v>
      </c>
      <c r="BW86" s="54" t="s">
        <v>157</v>
      </c>
      <c r="BX86" s="55"/>
      <c r="BY86" s="42" t="s">
        <v>157</v>
      </c>
      <c r="BZ86" s="42" t="s">
        <v>157</v>
      </c>
      <c r="CA86" s="42" t="s">
        <v>157</v>
      </c>
      <c r="CB86" s="54" t="s">
        <v>157</v>
      </c>
      <c r="CC86" s="55"/>
      <c r="CD86" s="42" t="s">
        <v>157</v>
      </c>
      <c r="CE86" s="42" t="s">
        <v>157</v>
      </c>
      <c r="CF86" s="42" t="s">
        <v>157</v>
      </c>
      <c r="CG86" s="54" t="s">
        <v>157</v>
      </c>
      <c r="CH86" s="55"/>
      <c r="CI86" s="42" t="s">
        <v>157</v>
      </c>
      <c r="CJ86" s="42" t="s">
        <v>157</v>
      </c>
      <c r="CK86" s="42" t="s">
        <v>157</v>
      </c>
      <c r="CL86" s="54" t="s">
        <v>157</v>
      </c>
      <c r="CM86" s="55"/>
      <c r="CN86" s="42" t="s">
        <v>157</v>
      </c>
      <c r="CO86" s="42" t="s">
        <v>157</v>
      </c>
      <c r="CP86" s="42" t="s">
        <v>157</v>
      </c>
      <c r="CQ86" s="54" t="s">
        <v>157</v>
      </c>
      <c r="CR86" s="55"/>
    </row>
    <row r="87" spans="1:96" x14ac:dyDescent="0.25">
      <c r="A87" s="26" t="s">
        <v>49</v>
      </c>
      <c r="B87" s="23">
        <v>123</v>
      </c>
      <c r="C87" s="23">
        <v>2</v>
      </c>
      <c r="D87" s="23">
        <v>571216</v>
      </c>
      <c r="E87" s="23" t="s">
        <v>73</v>
      </c>
      <c r="F87" s="23" t="s">
        <v>12</v>
      </c>
      <c r="G87" s="23" t="s">
        <v>13</v>
      </c>
      <c r="H87" s="22" t="s">
        <v>192</v>
      </c>
      <c r="I87" s="34">
        <v>8.07</v>
      </c>
      <c r="J87" s="37">
        <v>8.2200000000000006</v>
      </c>
      <c r="K87" s="37">
        <v>7.82</v>
      </c>
      <c r="L87" s="95">
        <v>8.07</v>
      </c>
      <c r="M87" s="37">
        <v>7.95</v>
      </c>
      <c r="N87" s="54">
        <v>0.25</v>
      </c>
      <c r="O87" s="59" t="s">
        <v>152</v>
      </c>
      <c r="P87" s="37">
        <v>8.59</v>
      </c>
      <c r="Q87" s="38">
        <v>9</v>
      </c>
      <c r="R87" s="37">
        <v>8.7899999999999991</v>
      </c>
      <c r="S87" s="54">
        <v>0.41</v>
      </c>
      <c r="T87" s="59" t="s">
        <v>152</v>
      </c>
      <c r="U87" s="37">
        <v>8.26</v>
      </c>
      <c r="V87" s="95">
        <v>8.61</v>
      </c>
      <c r="W87" s="37">
        <v>8.43</v>
      </c>
      <c r="X87" s="54">
        <v>0.35</v>
      </c>
      <c r="Y87" s="59" t="s">
        <v>152</v>
      </c>
      <c r="Z87" s="37">
        <v>8.41</v>
      </c>
      <c r="AA87" s="37">
        <v>8.83</v>
      </c>
      <c r="AB87" s="37">
        <v>8.6199999999999992</v>
      </c>
      <c r="AC87" s="54">
        <v>0.42</v>
      </c>
      <c r="AD87" s="59" t="s">
        <v>152</v>
      </c>
      <c r="AE87" s="37">
        <v>8.33</v>
      </c>
      <c r="AF87" s="37">
        <v>8.6300000000000008</v>
      </c>
      <c r="AG87" s="37">
        <v>8.48</v>
      </c>
      <c r="AH87" s="54">
        <v>0.3</v>
      </c>
      <c r="AI87" s="59" t="s">
        <v>152</v>
      </c>
      <c r="AJ87" s="37">
        <v>7.71</v>
      </c>
      <c r="AK87" s="95">
        <v>8.27</v>
      </c>
      <c r="AL87" s="37">
        <v>7.99</v>
      </c>
      <c r="AM87" s="54">
        <v>0.56000000000000005</v>
      </c>
      <c r="AN87" s="59" t="s">
        <v>152</v>
      </c>
      <c r="AO87" s="37">
        <v>7.98</v>
      </c>
      <c r="AP87" s="95">
        <v>8.5299999999999994</v>
      </c>
      <c r="AQ87" s="37">
        <v>8.25</v>
      </c>
      <c r="AR87" s="54">
        <v>0.55000000000000004</v>
      </c>
      <c r="AS87" s="59" t="s">
        <v>152</v>
      </c>
      <c r="AT87" s="37">
        <v>7.45</v>
      </c>
      <c r="AU87" s="95">
        <v>8.01</v>
      </c>
      <c r="AV87" s="37">
        <v>7.73</v>
      </c>
      <c r="AW87" s="54">
        <v>0.56000000000000005</v>
      </c>
      <c r="AX87" s="59" t="s">
        <v>152</v>
      </c>
      <c r="AY87" s="37">
        <v>7.18</v>
      </c>
      <c r="AZ87" s="37">
        <v>7.75</v>
      </c>
      <c r="BA87" s="37">
        <v>7.46</v>
      </c>
      <c r="BB87" s="54">
        <v>0.56999999999999995</v>
      </c>
      <c r="BC87" s="59" t="s">
        <v>152</v>
      </c>
      <c r="BD87" s="21"/>
      <c r="BE87" s="43" t="s">
        <v>157</v>
      </c>
      <c r="BF87" s="42" t="s">
        <v>157</v>
      </c>
      <c r="BG87" s="42" t="s">
        <v>157</v>
      </c>
      <c r="BH87" s="54" t="s">
        <v>157</v>
      </c>
      <c r="BI87" s="55"/>
      <c r="BJ87" s="42" t="s">
        <v>157</v>
      </c>
      <c r="BK87" s="42" t="s">
        <v>157</v>
      </c>
      <c r="BL87" s="42" t="s">
        <v>157</v>
      </c>
      <c r="BM87" s="54" t="s">
        <v>157</v>
      </c>
      <c r="BN87" s="55"/>
      <c r="BO87" s="42" t="s">
        <v>157</v>
      </c>
      <c r="BP87" s="42" t="s">
        <v>157</v>
      </c>
      <c r="BQ87" s="42" t="s">
        <v>157</v>
      </c>
      <c r="BR87" s="54" t="s">
        <v>157</v>
      </c>
      <c r="BS87" s="55"/>
      <c r="BT87" s="42" t="s">
        <v>157</v>
      </c>
      <c r="BU87" s="42" t="s">
        <v>157</v>
      </c>
      <c r="BV87" s="42" t="s">
        <v>157</v>
      </c>
      <c r="BW87" s="54" t="s">
        <v>157</v>
      </c>
      <c r="BX87" s="55"/>
      <c r="BY87" s="42" t="s">
        <v>157</v>
      </c>
      <c r="BZ87" s="42" t="s">
        <v>157</v>
      </c>
      <c r="CA87" s="42" t="s">
        <v>157</v>
      </c>
      <c r="CB87" s="54" t="s">
        <v>157</v>
      </c>
      <c r="CC87" s="55"/>
      <c r="CD87" s="42" t="s">
        <v>157</v>
      </c>
      <c r="CE87" s="42" t="s">
        <v>157</v>
      </c>
      <c r="CF87" s="42" t="s">
        <v>157</v>
      </c>
      <c r="CG87" s="54" t="s">
        <v>157</v>
      </c>
      <c r="CH87" s="55"/>
      <c r="CI87" s="42" t="s">
        <v>157</v>
      </c>
      <c r="CJ87" s="42" t="s">
        <v>157</v>
      </c>
      <c r="CK87" s="42" t="s">
        <v>157</v>
      </c>
      <c r="CL87" s="54" t="s">
        <v>157</v>
      </c>
      <c r="CM87" s="55"/>
      <c r="CN87" s="42" t="s">
        <v>157</v>
      </c>
      <c r="CO87" s="42" t="s">
        <v>157</v>
      </c>
      <c r="CP87" s="42" t="s">
        <v>157</v>
      </c>
      <c r="CQ87" s="54" t="s">
        <v>157</v>
      </c>
      <c r="CR87" s="55"/>
    </row>
    <row r="88" spans="1:96" ht="15.75" thickBot="1" x14ac:dyDescent="0.3">
      <c r="A88" s="26" t="s">
        <v>49</v>
      </c>
      <c r="B88" s="23">
        <v>123</v>
      </c>
      <c r="C88" s="23">
        <v>2</v>
      </c>
      <c r="D88" s="23">
        <v>576009</v>
      </c>
      <c r="E88" s="23" t="s">
        <v>74</v>
      </c>
      <c r="F88" s="23" t="s">
        <v>12</v>
      </c>
      <c r="G88" s="23" t="s">
        <v>13</v>
      </c>
      <c r="H88" s="22" t="s">
        <v>192</v>
      </c>
      <c r="I88" s="34">
        <v>7.1</v>
      </c>
      <c r="J88" s="37">
        <v>7.11</v>
      </c>
      <c r="K88" s="37">
        <v>7.05</v>
      </c>
      <c r="L88" s="37">
        <v>7.45</v>
      </c>
      <c r="M88" s="37">
        <v>7.25</v>
      </c>
      <c r="N88" s="54">
        <v>0.4</v>
      </c>
      <c r="O88" s="59" t="s">
        <v>152</v>
      </c>
      <c r="P88" s="37">
        <v>7.81</v>
      </c>
      <c r="Q88" s="37">
        <v>8.6999999999999993</v>
      </c>
      <c r="R88" s="37">
        <v>8.25</v>
      </c>
      <c r="S88" s="54">
        <v>0.89</v>
      </c>
      <c r="T88" s="59" t="s">
        <v>152</v>
      </c>
      <c r="U88" s="37">
        <v>7.7</v>
      </c>
      <c r="V88" s="95">
        <v>8.52</v>
      </c>
      <c r="W88" s="37">
        <v>8.11</v>
      </c>
      <c r="X88" s="54">
        <v>0.82</v>
      </c>
      <c r="Y88" s="59" t="s">
        <v>152</v>
      </c>
      <c r="Z88" s="37">
        <v>7.85</v>
      </c>
      <c r="AA88" s="37">
        <v>8.52</v>
      </c>
      <c r="AB88" s="37">
        <v>8.19</v>
      </c>
      <c r="AC88" s="54">
        <v>0.67</v>
      </c>
      <c r="AD88" s="59" t="s">
        <v>152</v>
      </c>
      <c r="AE88" s="37">
        <v>7.51</v>
      </c>
      <c r="AF88" s="37">
        <v>8.1999999999999993</v>
      </c>
      <c r="AG88" s="37">
        <v>7.85</v>
      </c>
      <c r="AH88" s="54">
        <v>0.69</v>
      </c>
      <c r="AI88" s="59" t="s">
        <v>152</v>
      </c>
      <c r="AJ88" s="36">
        <v>6.76</v>
      </c>
      <c r="AK88" s="37">
        <v>7.69</v>
      </c>
      <c r="AL88" s="37">
        <v>7.23</v>
      </c>
      <c r="AM88" s="54">
        <v>0.93</v>
      </c>
      <c r="AN88" s="59" t="s">
        <v>152</v>
      </c>
      <c r="AO88" s="36">
        <v>6.95</v>
      </c>
      <c r="AP88" s="37">
        <v>7.91</v>
      </c>
      <c r="AQ88" s="37">
        <v>7.43</v>
      </c>
      <c r="AR88" s="54">
        <v>0.96</v>
      </c>
      <c r="AS88" s="59" t="s">
        <v>152</v>
      </c>
      <c r="AT88" s="36">
        <v>6.58</v>
      </c>
      <c r="AU88" s="37">
        <v>7.46</v>
      </c>
      <c r="AV88" s="37">
        <v>7.02</v>
      </c>
      <c r="AW88" s="54">
        <v>0.88</v>
      </c>
      <c r="AX88" s="59" t="s">
        <v>152</v>
      </c>
      <c r="AY88" s="37">
        <v>7.26</v>
      </c>
      <c r="AZ88" s="37">
        <v>8.11</v>
      </c>
      <c r="BA88" s="37">
        <v>7.61</v>
      </c>
      <c r="BB88" s="54">
        <v>0.85</v>
      </c>
      <c r="BC88" s="59" t="s">
        <v>152</v>
      </c>
      <c r="BD88" s="21"/>
      <c r="BE88" s="43" t="s">
        <v>157</v>
      </c>
      <c r="BF88" s="42" t="s">
        <v>157</v>
      </c>
      <c r="BG88" s="42" t="s">
        <v>157</v>
      </c>
      <c r="BH88" s="54" t="s">
        <v>157</v>
      </c>
      <c r="BI88" s="55"/>
      <c r="BJ88" s="42" t="s">
        <v>157</v>
      </c>
      <c r="BK88" s="42" t="s">
        <v>157</v>
      </c>
      <c r="BL88" s="42" t="s">
        <v>157</v>
      </c>
      <c r="BM88" s="54" t="s">
        <v>157</v>
      </c>
      <c r="BN88" s="55"/>
      <c r="BO88" s="42" t="s">
        <v>157</v>
      </c>
      <c r="BP88" s="42" t="s">
        <v>157</v>
      </c>
      <c r="BQ88" s="42" t="s">
        <v>157</v>
      </c>
      <c r="BR88" s="54" t="s">
        <v>157</v>
      </c>
      <c r="BS88" s="55"/>
      <c r="BT88" s="42" t="s">
        <v>157</v>
      </c>
      <c r="BU88" s="42" t="s">
        <v>157</v>
      </c>
      <c r="BV88" s="42" t="s">
        <v>157</v>
      </c>
      <c r="BW88" s="54" t="s">
        <v>157</v>
      </c>
      <c r="BX88" s="55"/>
      <c r="BY88" s="42" t="s">
        <v>157</v>
      </c>
      <c r="BZ88" s="42" t="s">
        <v>157</v>
      </c>
      <c r="CA88" s="42" t="s">
        <v>157</v>
      </c>
      <c r="CB88" s="54" t="s">
        <v>157</v>
      </c>
      <c r="CC88" s="55"/>
      <c r="CD88" s="42" t="s">
        <v>157</v>
      </c>
      <c r="CE88" s="42" t="s">
        <v>157</v>
      </c>
      <c r="CF88" s="42" t="s">
        <v>157</v>
      </c>
      <c r="CG88" s="54" t="s">
        <v>157</v>
      </c>
      <c r="CH88" s="55"/>
      <c r="CI88" s="42" t="s">
        <v>157</v>
      </c>
      <c r="CJ88" s="42" t="s">
        <v>157</v>
      </c>
      <c r="CK88" s="42" t="s">
        <v>157</v>
      </c>
      <c r="CL88" s="54" t="s">
        <v>157</v>
      </c>
      <c r="CM88" s="55"/>
      <c r="CN88" s="42" t="s">
        <v>157</v>
      </c>
      <c r="CO88" s="42" t="s">
        <v>157</v>
      </c>
      <c r="CP88" s="42" t="s">
        <v>157</v>
      </c>
      <c r="CQ88" s="54" t="s">
        <v>157</v>
      </c>
      <c r="CR88" s="55"/>
    </row>
    <row r="89" spans="1:96" s="32" customFormat="1" ht="16.5" thickTop="1" thickBot="1" x14ac:dyDescent="0.3">
      <c r="A89" s="77" t="s">
        <v>75</v>
      </c>
      <c r="B89" s="78"/>
      <c r="C89" s="78" t="s">
        <v>11</v>
      </c>
      <c r="D89" s="78"/>
      <c r="E89" s="78" t="s">
        <v>163</v>
      </c>
      <c r="F89" s="78" t="s">
        <v>12</v>
      </c>
      <c r="G89" s="78" t="s">
        <v>13</v>
      </c>
      <c r="H89" s="76" t="s">
        <v>191</v>
      </c>
      <c r="I89" s="79">
        <f>IFERROR(AVERAGE(I90:I101),"-")</f>
        <v>7.74</v>
      </c>
      <c r="J89" s="80">
        <f t="shared" ref="J89:M89" si="191">IFERROR(AVERAGE(J90:J101),"-")</f>
        <v>7.7825000000000015</v>
      </c>
      <c r="K89" s="80">
        <f t="shared" si="191"/>
        <v>7.7799999999999985</v>
      </c>
      <c r="L89" s="80">
        <f t="shared" si="191"/>
        <v>7.9041666666666659</v>
      </c>
      <c r="M89" s="80">
        <f t="shared" si="191"/>
        <v>7.8449999999999998</v>
      </c>
      <c r="N89" s="50">
        <f>IFERROR(L89-K89,"")</f>
        <v>0.12416666666666742</v>
      </c>
      <c r="O89" s="81"/>
      <c r="P89" s="79">
        <f t="shared" ref="P89:R89" si="192">IFERROR(AVERAGE(P90:P101),"-")</f>
        <v>8.6591666666666676</v>
      </c>
      <c r="Q89" s="80">
        <f t="shared" si="192"/>
        <v>8.7508333333333344</v>
      </c>
      <c r="R89" s="80">
        <f t="shared" si="192"/>
        <v>8.7050000000000001</v>
      </c>
      <c r="S89" s="50">
        <f>IFERROR(Q89-P89,"")</f>
        <v>9.1666666666666785E-2</v>
      </c>
      <c r="T89" s="81"/>
      <c r="U89" s="79">
        <f t="shared" ref="U89:W89" si="193">IFERROR(AVERAGE(U90:U101),"-")</f>
        <v>8.4483333333333324</v>
      </c>
      <c r="V89" s="80">
        <f t="shared" si="193"/>
        <v>8.5466666666666651</v>
      </c>
      <c r="W89" s="80">
        <f t="shared" si="193"/>
        <v>8.4991666666666656</v>
      </c>
      <c r="X89" s="50">
        <f>IFERROR(V89-U89,"")</f>
        <v>9.8333333333332718E-2</v>
      </c>
      <c r="Y89" s="81"/>
      <c r="Z89" s="79">
        <f t="shared" ref="Z89:AB89" si="194">IFERROR(AVERAGE(Z90:Z101),"-")</f>
        <v>8.6133333333333351</v>
      </c>
      <c r="AA89" s="80">
        <f t="shared" si="194"/>
        <v>8.7316666666666674</v>
      </c>
      <c r="AB89" s="80">
        <f t="shared" si="194"/>
        <v>8.6725000000000012</v>
      </c>
      <c r="AC89" s="50">
        <f>IFERROR(AA89-Z89,"")</f>
        <v>0.11833333333333229</v>
      </c>
      <c r="AD89" s="81"/>
      <c r="AE89" s="79">
        <f t="shared" ref="AE89:AG89" si="195">IFERROR(AVERAGE(AE90:AE101),"-")</f>
        <v>8.1541666666666668</v>
      </c>
      <c r="AF89" s="80">
        <f t="shared" si="195"/>
        <v>8.2683333333333326</v>
      </c>
      <c r="AG89" s="80">
        <f t="shared" si="195"/>
        <v>8.2108333333333334</v>
      </c>
      <c r="AH89" s="50">
        <f>IFERROR(AF89-AE89,"")</f>
        <v>0.11416666666666586</v>
      </c>
      <c r="AI89" s="81"/>
      <c r="AJ89" s="79">
        <f t="shared" ref="AJ89:AL89" si="196">IFERROR(AVERAGE(AJ90:AJ101),"-")</f>
        <v>7.7966666666666669</v>
      </c>
      <c r="AK89" s="80">
        <f t="shared" si="196"/>
        <v>7.9758333333333313</v>
      </c>
      <c r="AL89" s="80">
        <f t="shared" si="196"/>
        <v>7.8850000000000007</v>
      </c>
      <c r="AM89" s="50">
        <f>IFERROR(AK89-AJ89,"")</f>
        <v>0.17916666666666448</v>
      </c>
      <c r="AN89" s="81"/>
      <c r="AO89" s="79">
        <f t="shared" ref="AO89:AQ89" si="197">IFERROR(AVERAGE(AO90:AO101),"-")</f>
        <v>8.0016666666666669</v>
      </c>
      <c r="AP89" s="80">
        <f t="shared" si="197"/>
        <v>8.2058333333333326</v>
      </c>
      <c r="AQ89" s="80">
        <f t="shared" si="197"/>
        <v>8.1033333333333335</v>
      </c>
      <c r="AR89" s="50">
        <f>IFERROR(AP89-AO89,"")</f>
        <v>0.20416666666666572</v>
      </c>
      <c r="AS89" s="81"/>
      <c r="AT89" s="79">
        <f t="shared" ref="AT89:AV89" si="198">IFERROR(AVERAGE(AT90:AT101),"-")</f>
        <v>7.5883333333333338</v>
      </c>
      <c r="AU89" s="80">
        <f t="shared" si="198"/>
        <v>7.7474999999999996</v>
      </c>
      <c r="AV89" s="80">
        <f t="shared" si="198"/>
        <v>7.6691666666666682</v>
      </c>
      <c r="AW89" s="50">
        <f>IFERROR(AU89-AT89,"")</f>
        <v>0.15916666666666579</v>
      </c>
      <c r="AX89" s="81"/>
      <c r="AY89" s="79">
        <f t="shared" ref="AY89:BA89" si="199">IFERROR(AVERAGE(AY90:AY101),"-")</f>
        <v>7.6916666666666664</v>
      </c>
      <c r="AZ89" s="80">
        <f t="shared" si="199"/>
        <v>7.7833333333333341</v>
      </c>
      <c r="BA89" s="80">
        <f t="shared" si="199"/>
        <v>7.7450000000000001</v>
      </c>
      <c r="BB89" s="50">
        <f>IFERROR(AZ89-AY89,"")</f>
        <v>9.1666666666667673E-2</v>
      </c>
      <c r="BC89" s="81"/>
      <c r="BD89" s="21"/>
      <c r="BE89" s="79">
        <f t="shared" ref="BE89:BG89" si="200">IFERROR(AVERAGE(BE90:BE101),"-")</f>
        <v>7.9839999999999991</v>
      </c>
      <c r="BF89" s="80">
        <f t="shared" si="200"/>
        <v>8.0340000000000007</v>
      </c>
      <c r="BG89" s="80">
        <f t="shared" si="200"/>
        <v>8.0120000000000005</v>
      </c>
      <c r="BH89" s="50">
        <f>IFERROR(BF89-BE89,"")</f>
        <v>5.0000000000001599E-2</v>
      </c>
      <c r="BI89" s="81"/>
      <c r="BJ89" s="79" t="str">
        <f t="shared" ref="BJ89:BL89" si="201">IFERROR(AVERAGE(BJ90:BJ101),"-")</f>
        <v>-</v>
      </c>
      <c r="BK89" s="80">
        <f t="shared" si="201"/>
        <v>8.6859999999999999</v>
      </c>
      <c r="BL89" s="80">
        <f t="shared" si="201"/>
        <v>8.6859999999999999</v>
      </c>
      <c r="BM89" s="50" t="str">
        <f>IFERROR(BK89-BJ89,"")</f>
        <v/>
      </c>
      <c r="BN89" s="81"/>
      <c r="BO89" s="79">
        <f t="shared" ref="BO89:BQ89" si="202">IFERROR(AVERAGE(BO90:BO101),"-")</f>
        <v>8.6140000000000008</v>
      </c>
      <c r="BP89" s="80">
        <f t="shared" si="202"/>
        <v>8.6080000000000005</v>
      </c>
      <c r="BQ89" s="80">
        <f t="shared" si="202"/>
        <v>8.613999999999999</v>
      </c>
      <c r="BR89" s="50">
        <f>IFERROR(BP89-BO89,"")</f>
        <v>-6.0000000000002274E-3</v>
      </c>
      <c r="BS89" s="81"/>
      <c r="BT89" s="79">
        <f t="shared" ref="BT89:BV89" si="203">IFERROR(AVERAGE(BT90:BT101),"-")</f>
        <v>8.1419999999999995</v>
      </c>
      <c r="BU89" s="80">
        <f t="shared" si="203"/>
        <v>8.23</v>
      </c>
      <c r="BV89" s="80">
        <f t="shared" si="203"/>
        <v>8.1859999999999999</v>
      </c>
      <c r="BW89" s="50">
        <f>IFERROR(BU89-BT89,"")</f>
        <v>8.8000000000000966E-2</v>
      </c>
      <c r="BX89" s="81"/>
      <c r="BY89" s="79">
        <f t="shared" ref="BY89:CA89" si="204">IFERROR(AVERAGE(BY90:BY101),"-")</f>
        <v>7.7439999999999998</v>
      </c>
      <c r="BZ89" s="80">
        <f t="shared" si="204"/>
        <v>8.0440000000000005</v>
      </c>
      <c r="CA89" s="80">
        <f t="shared" si="204"/>
        <v>7.8940000000000001</v>
      </c>
      <c r="CB89" s="50">
        <f>IFERROR(BZ89-BY89,"")</f>
        <v>0.30000000000000071</v>
      </c>
      <c r="CC89" s="81"/>
      <c r="CD89" s="79">
        <f t="shared" ref="CD89:CF89" si="205">IFERROR(AVERAGE(CD90:CD101),"-")</f>
        <v>7.9040000000000008</v>
      </c>
      <c r="CE89" s="80">
        <f t="shared" si="205"/>
        <v>8.2059999999999995</v>
      </c>
      <c r="CF89" s="80">
        <f t="shared" si="205"/>
        <v>8.0560000000000009</v>
      </c>
      <c r="CG89" s="50">
        <f>IFERROR(CE89-CD89,"")</f>
        <v>0.30199999999999871</v>
      </c>
      <c r="CH89" s="81"/>
      <c r="CI89" s="79">
        <f t="shared" ref="CI89:CK89" si="206">IFERROR(AVERAGE(CI90:CI101),"-")</f>
        <v>7.5839999999999987</v>
      </c>
      <c r="CJ89" s="80">
        <f t="shared" si="206"/>
        <v>7.8820000000000006</v>
      </c>
      <c r="CK89" s="80">
        <f t="shared" si="206"/>
        <v>7.7319999999999993</v>
      </c>
      <c r="CL89" s="50">
        <f>IFERROR(CJ89-CI89,"")</f>
        <v>0.29800000000000182</v>
      </c>
      <c r="CM89" s="81"/>
      <c r="CN89" s="79">
        <f t="shared" ref="CN89:CP89" si="207">IFERROR(AVERAGE(CN90:CN101),"-")</f>
        <v>7.7140000000000004</v>
      </c>
      <c r="CO89" s="80">
        <f t="shared" si="207"/>
        <v>7.8240000000000007</v>
      </c>
      <c r="CP89" s="80">
        <f t="shared" si="207"/>
        <v>7.758</v>
      </c>
      <c r="CQ89" s="50">
        <f>IFERROR(CO89-CN89,"")</f>
        <v>0.11000000000000032</v>
      </c>
      <c r="CR89" s="81"/>
    </row>
    <row r="90" spans="1:96" ht="15.75" thickTop="1" x14ac:dyDescent="0.25">
      <c r="A90" s="74" t="s">
        <v>75</v>
      </c>
      <c r="B90" s="20">
        <v>123</v>
      </c>
      <c r="C90" s="20">
        <v>2</v>
      </c>
      <c r="D90" s="20">
        <v>171926</v>
      </c>
      <c r="E90" s="20" t="s">
        <v>76</v>
      </c>
      <c r="F90" s="20" t="s">
        <v>12</v>
      </c>
      <c r="G90" s="20" t="s">
        <v>13</v>
      </c>
      <c r="H90" s="22" t="s">
        <v>192</v>
      </c>
      <c r="I90" s="44">
        <v>8.01</v>
      </c>
      <c r="J90" s="45">
        <v>7.92</v>
      </c>
      <c r="K90" s="45">
        <v>8.1</v>
      </c>
      <c r="L90" s="96">
        <v>8.09</v>
      </c>
      <c r="M90" s="45">
        <v>8.1</v>
      </c>
      <c r="N90" s="50">
        <v>-0.01</v>
      </c>
      <c r="O90" s="57"/>
      <c r="P90" s="45">
        <v>8.74</v>
      </c>
      <c r="Q90" s="45">
        <v>8.85</v>
      </c>
      <c r="R90" s="45">
        <v>8.7899999999999991</v>
      </c>
      <c r="S90" s="50">
        <v>0.11</v>
      </c>
      <c r="T90" s="57"/>
      <c r="U90" s="45">
        <v>8.66</v>
      </c>
      <c r="V90" s="96">
        <v>8.76</v>
      </c>
      <c r="W90" s="45">
        <v>8.7100000000000009</v>
      </c>
      <c r="X90" s="50">
        <v>0.1</v>
      </c>
      <c r="Y90" s="57"/>
      <c r="Z90" s="45">
        <v>8.61</v>
      </c>
      <c r="AA90" s="45">
        <v>8.7200000000000006</v>
      </c>
      <c r="AB90" s="45">
        <v>8.67</v>
      </c>
      <c r="AC90" s="50">
        <v>0.11</v>
      </c>
      <c r="AD90" s="57"/>
      <c r="AE90" s="45">
        <v>8.48</v>
      </c>
      <c r="AF90" s="45">
        <v>8.5</v>
      </c>
      <c r="AG90" s="45">
        <v>8.49</v>
      </c>
      <c r="AH90" s="50">
        <v>0.02</v>
      </c>
      <c r="AI90" s="57"/>
      <c r="AJ90" s="45">
        <v>7.97</v>
      </c>
      <c r="AK90" s="96">
        <v>8.1</v>
      </c>
      <c r="AL90" s="45">
        <v>8.0399999999999991</v>
      </c>
      <c r="AM90" s="50">
        <v>0.13</v>
      </c>
      <c r="AN90" s="57"/>
      <c r="AO90" s="45">
        <v>8.2100000000000009</v>
      </c>
      <c r="AP90" s="96">
        <v>8.44</v>
      </c>
      <c r="AQ90" s="45">
        <v>8.33</v>
      </c>
      <c r="AR90" s="50">
        <v>0.23</v>
      </c>
      <c r="AS90" s="57" t="s">
        <v>152</v>
      </c>
      <c r="AT90" s="45">
        <v>7.74</v>
      </c>
      <c r="AU90" s="45">
        <v>7.76</v>
      </c>
      <c r="AV90" s="45">
        <v>7.75</v>
      </c>
      <c r="AW90" s="50">
        <v>0.02</v>
      </c>
      <c r="AX90" s="57"/>
      <c r="AY90" s="45">
        <v>7.38</v>
      </c>
      <c r="AZ90" s="45">
        <v>7.68</v>
      </c>
      <c r="BA90" s="45">
        <v>7.53</v>
      </c>
      <c r="BB90" s="50">
        <v>0.3</v>
      </c>
      <c r="BC90" s="57"/>
      <c r="BD90" s="21"/>
      <c r="BE90" s="92" t="s">
        <v>157</v>
      </c>
      <c r="BF90" s="46" t="s">
        <v>157</v>
      </c>
      <c r="BG90" s="46" t="s">
        <v>157</v>
      </c>
      <c r="BH90" s="50" t="s">
        <v>157</v>
      </c>
      <c r="BI90" s="51"/>
      <c r="BJ90" s="46" t="s">
        <v>157</v>
      </c>
      <c r="BK90" s="46" t="s">
        <v>157</v>
      </c>
      <c r="BL90" s="46" t="s">
        <v>157</v>
      </c>
      <c r="BM90" s="50" t="s">
        <v>157</v>
      </c>
      <c r="BN90" s="51"/>
      <c r="BO90" s="46" t="s">
        <v>157</v>
      </c>
      <c r="BP90" s="46" t="s">
        <v>157</v>
      </c>
      <c r="BQ90" s="46" t="s">
        <v>157</v>
      </c>
      <c r="BR90" s="50" t="s">
        <v>157</v>
      </c>
      <c r="BS90" s="51"/>
      <c r="BT90" s="46" t="s">
        <v>157</v>
      </c>
      <c r="BU90" s="46" t="s">
        <v>157</v>
      </c>
      <c r="BV90" s="46" t="s">
        <v>157</v>
      </c>
      <c r="BW90" s="50" t="s">
        <v>157</v>
      </c>
      <c r="BX90" s="51"/>
      <c r="BY90" s="46" t="s">
        <v>157</v>
      </c>
      <c r="BZ90" s="46" t="s">
        <v>157</v>
      </c>
      <c r="CA90" s="46" t="s">
        <v>157</v>
      </c>
      <c r="CB90" s="50" t="s">
        <v>157</v>
      </c>
      <c r="CC90" s="51"/>
      <c r="CD90" s="46" t="s">
        <v>157</v>
      </c>
      <c r="CE90" s="46" t="s">
        <v>157</v>
      </c>
      <c r="CF90" s="46" t="s">
        <v>157</v>
      </c>
      <c r="CG90" s="50" t="s">
        <v>157</v>
      </c>
      <c r="CH90" s="51"/>
      <c r="CI90" s="46" t="s">
        <v>157</v>
      </c>
      <c r="CJ90" s="46" t="s">
        <v>157</v>
      </c>
      <c r="CK90" s="46" t="s">
        <v>157</v>
      </c>
      <c r="CL90" s="50" t="s">
        <v>157</v>
      </c>
      <c r="CM90" s="51"/>
      <c r="CN90" s="46" t="s">
        <v>157</v>
      </c>
      <c r="CO90" s="46" t="s">
        <v>157</v>
      </c>
      <c r="CP90" s="46" t="s">
        <v>157</v>
      </c>
      <c r="CQ90" s="50" t="s">
        <v>157</v>
      </c>
      <c r="CR90" s="51"/>
    </row>
    <row r="91" spans="1:96" x14ac:dyDescent="0.25">
      <c r="A91" s="26" t="s">
        <v>75</v>
      </c>
      <c r="B91" s="23">
        <v>123</v>
      </c>
      <c r="C91" s="23">
        <v>2</v>
      </c>
      <c r="D91" s="23">
        <v>172007</v>
      </c>
      <c r="E91" s="23" t="s">
        <v>77</v>
      </c>
      <c r="F91" s="23" t="s">
        <v>12</v>
      </c>
      <c r="G91" s="23" t="s">
        <v>13</v>
      </c>
      <c r="H91" s="22" t="s">
        <v>192</v>
      </c>
      <c r="I91" s="34">
        <v>7.98</v>
      </c>
      <c r="J91" s="37">
        <v>7.25</v>
      </c>
      <c r="K91" s="37">
        <v>7.75</v>
      </c>
      <c r="L91" s="37">
        <v>7.6</v>
      </c>
      <c r="M91" s="37">
        <v>7.67</v>
      </c>
      <c r="N91" s="54">
        <v>-0.15</v>
      </c>
      <c r="O91" s="59"/>
      <c r="P91" s="37">
        <v>8.61</v>
      </c>
      <c r="Q91" s="37">
        <v>8.31</v>
      </c>
      <c r="R91" s="37">
        <v>8.4600000000000009</v>
      </c>
      <c r="S91" s="54">
        <v>-0.3</v>
      </c>
      <c r="T91" s="59" t="s">
        <v>153</v>
      </c>
      <c r="U91" s="37">
        <v>8.17</v>
      </c>
      <c r="V91" s="37">
        <v>7.99</v>
      </c>
      <c r="W91" s="37">
        <v>8.08</v>
      </c>
      <c r="X91" s="54">
        <v>-0.18</v>
      </c>
      <c r="Y91" s="59"/>
      <c r="Z91" s="37">
        <v>8.85</v>
      </c>
      <c r="AA91" s="37">
        <v>8.5</v>
      </c>
      <c r="AB91" s="37">
        <v>8.68</v>
      </c>
      <c r="AC91" s="54">
        <v>-0.35</v>
      </c>
      <c r="AD91" s="59" t="s">
        <v>153</v>
      </c>
      <c r="AE91" s="37">
        <v>7.67</v>
      </c>
      <c r="AF91" s="37">
        <v>7.7</v>
      </c>
      <c r="AG91" s="37">
        <v>7.69</v>
      </c>
      <c r="AH91" s="54">
        <v>0.03</v>
      </c>
      <c r="AI91" s="59"/>
      <c r="AJ91" s="37">
        <v>7.41</v>
      </c>
      <c r="AK91" s="37">
        <v>7.65</v>
      </c>
      <c r="AL91" s="37">
        <v>7.53</v>
      </c>
      <c r="AM91" s="54">
        <v>0.24</v>
      </c>
      <c r="AN91" s="59"/>
      <c r="AO91" s="37">
        <v>7.45</v>
      </c>
      <c r="AP91" s="95">
        <v>8.0299999999999994</v>
      </c>
      <c r="AQ91" s="37">
        <v>7.74</v>
      </c>
      <c r="AR91" s="54">
        <v>0.57999999999999996</v>
      </c>
      <c r="AS91" s="59" t="s">
        <v>152</v>
      </c>
      <c r="AT91" s="37">
        <v>7.36</v>
      </c>
      <c r="AU91" s="37">
        <v>7.27</v>
      </c>
      <c r="AV91" s="37">
        <v>7.32</v>
      </c>
      <c r="AW91" s="54">
        <v>-0.09</v>
      </c>
      <c r="AX91" s="59"/>
      <c r="AY91" s="37">
        <v>8.36</v>
      </c>
      <c r="AZ91" s="37">
        <v>7.77</v>
      </c>
      <c r="BA91" s="37">
        <v>8.08</v>
      </c>
      <c r="BB91" s="54">
        <v>-0.59</v>
      </c>
      <c r="BC91" s="59" t="s">
        <v>153</v>
      </c>
      <c r="BD91" s="21"/>
      <c r="BE91" s="43" t="s">
        <v>157</v>
      </c>
      <c r="BF91" s="42" t="s">
        <v>157</v>
      </c>
      <c r="BG91" s="42" t="s">
        <v>157</v>
      </c>
      <c r="BH91" s="54" t="s">
        <v>157</v>
      </c>
      <c r="BI91" s="55"/>
      <c r="BJ91" s="42" t="s">
        <v>157</v>
      </c>
      <c r="BK91" s="42" t="s">
        <v>157</v>
      </c>
      <c r="BL91" s="42" t="s">
        <v>157</v>
      </c>
      <c r="BM91" s="54" t="s">
        <v>157</v>
      </c>
      <c r="BN91" s="55"/>
      <c r="BO91" s="42" t="s">
        <v>157</v>
      </c>
      <c r="BP91" s="42" t="s">
        <v>157</v>
      </c>
      <c r="BQ91" s="42" t="s">
        <v>157</v>
      </c>
      <c r="BR91" s="54" t="s">
        <v>157</v>
      </c>
      <c r="BS91" s="55"/>
      <c r="BT91" s="42" t="s">
        <v>157</v>
      </c>
      <c r="BU91" s="42" t="s">
        <v>157</v>
      </c>
      <c r="BV91" s="42" t="s">
        <v>157</v>
      </c>
      <c r="BW91" s="54" t="s">
        <v>157</v>
      </c>
      <c r="BX91" s="55"/>
      <c r="BY91" s="42" t="s">
        <v>157</v>
      </c>
      <c r="BZ91" s="42" t="s">
        <v>157</v>
      </c>
      <c r="CA91" s="42" t="s">
        <v>157</v>
      </c>
      <c r="CB91" s="54" t="s">
        <v>157</v>
      </c>
      <c r="CC91" s="55"/>
      <c r="CD91" s="42" t="s">
        <v>157</v>
      </c>
      <c r="CE91" s="42" t="s">
        <v>157</v>
      </c>
      <c r="CF91" s="42" t="s">
        <v>157</v>
      </c>
      <c r="CG91" s="54" t="s">
        <v>157</v>
      </c>
      <c r="CH91" s="55"/>
      <c r="CI91" s="42" t="s">
        <v>157</v>
      </c>
      <c r="CJ91" s="42" t="s">
        <v>157</v>
      </c>
      <c r="CK91" s="42" t="s">
        <v>157</v>
      </c>
      <c r="CL91" s="54" t="s">
        <v>157</v>
      </c>
      <c r="CM91" s="55"/>
      <c r="CN91" s="42" t="s">
        <v>157</v>
      </c>
      <c r="CO91" s="42" t="s">
        <v>157</v>
      </c>
      <c r="CP91" s="42" t="s">
        <v>157</v>
      </c>
      <c r="CQ91" s="54" t="s">
        <v>157</v>
      </c>
      <c r="CR91" s="55"/>
    </row>
    <row r="92" spans="1:96" x14ac:dyDescent="0.25">
      <c r="A92" s="26" t="s">
        <v>75</v>
      </c>
      <c r="B92" s="23">
        <v>123</v>
      </c>
      <c r="C92" s="23">
        <v>2</v>
      </c>
      <c r="D92" s="23">
        <v>182014</v>
      </c>
      <c r="E92" s="23" t="s">
        <v>78</v>
      </c>
      <c r="F92" s="23" t="s">
        <v>12</v>
      </c>
      <c r="G92" s="23" t="s">
        <v>13</v>
      </c>
      <c r="H92" s="22" t="s">
        <v>192</v>
      </c>
      <c r="I92" s="34">
        <v>7.79</v>
      </c>
      <c r="J92" s="37">
        <v>7.91</v>
      </c>
      <c r="K92" s="37">
        <v>7.25</v>
      </c>
      <c r="L92" s="37">
        <v>7.64</v>
      </c>
      <c r="M92" s="37">
        <v>7.45</v>
      </c>
      <c r="N92" s="54">
        <v>0.39</v>
      </c>
      <c r="O92" s="59" t="s">
        <v>152</v>
      </c>
      <c r="P92" s="37">
        <v>8.06</v>
      </c>
      <c r="Q92" s="37">
        <v>8.69</v>
      </c>
      <c r="R92" s="37">
        <v>8.3800000000000008</v>
      </c>
      <c r="S92" s="54">
        <v>0.63</v>
      </c>
      <c r="T92" s="59" t="s">
        <v>152</v>
      </c>
      <c r="U92" s="37">
        <v>7.92</v>
      </c>
      <c r="V92" s="95">
        <v>8.33</v>
      </c>
      <c r="W92" s="37">
        <v>8.1199999999999992</v>
      </c>
      <c r="X92" s="54">
        <v>0.41</v>
      </c>
      <c r="Y92" s="59" t="s">
        <v>152</v>
      </c>
      <c r="Z92" s="37">
        <v>7.97</v>
      </c>
      <c r="AA92" s="37">
        <v>8.66</v>
      </c>
      <c r="AB92" s="37">
        <v>8.31</v>
      </c>
      <c r="AC92" s="54">
        <v>0.69</v>
      </c>
      <c r="AD92" s="59" t="s">
        <v>152</v>
      </c>
      <c r="AE92" s="37">
        <v>7.54</v>
      </c>
      <c r="AF92" s="37">
        <v>7.81</v>
      </c>
      <c r="AG92" s="37">
        <v>7.68</v>
      </c>
      <c r="AH92" s="54">
        <v>0.27</v>
      </c>
      <c r="AI92" s="59" t="s">
        <v>152</v>
      </c>
      <c r="AJ92" s="37">
        <v>7.62</v>
      </c>
      <c r="AK92" s="37">
        <v>7.55</v>
      </c>
      <c r="AL92" s="37">
        <v>7.59</v>
      </c>
      <c r="AM92" s="54">
        <v>-7.0000000000000007E-2</v>
      </c>
      <c r="AN92" s="59"/>
      <c r="AO92" s="37">
        <v>7.57</v>
      </c>
      <c r="AP92" s="37">
        <v>7.75</v>
      </c>
      <c r="AQ92" s="37">
        <v>7.66</v>
      </c>
      <c r="AR92" s="54">
        <v>0.18</v>
      </c>
      <c r="AS92" s="59"/>
      <c r="AT92" s="37">
        <v>7.67</v>
      </c>
      <c r="AU92" s="37">
        <v>7.36</v>
      </c>
      <c r="AV92" s="37">
        <v>7.52</v>
      </c>
      <c r="AW92" s="54">
        <v>-0.31</v>
      </c>
      <c r="AX92" s="59" t="s">
        <v>153</v>
      </c>
      <c r="AY92" s="37">
        <v>7.29</v>
      </c>
      <c r="AZ92" s="37">
        <v>7.2</v>
      </c>
      <c r="BA92" s="37">
        <v>7.24</v>
      </c>
      <c r="BB92" s="54">
        <v>-0.09</v>
      </c>
      <c r="BC92" s="59"/>
      <c r="BD92" s="21"/>
      <c r="BE92" s="43" t="s">
        <v>157</v>
      </c>
      <c r="BF92" s="42" t="s">
        <v>157</v>
      </c>
      <c r="BG92" s="42" t="s">
        <v>157</v>
      </c>
      <c r="BH92" s="54" t="s">
        <v>157</v>
      </c>
      <c r="BI92" s="55"/>
      <c r="BJ92" s="42" t="s">
        <v>157</v>
      </c>
      <c r="BK92" s="42" t="s">
        <v>157</v>
      </c>
      <c r="BL92" s="42" t="s">
        <v>157</v>
      </c>
      <c r="BM92" s="54" t="s">
        <v>157</v>
      </c>
      <c r="BN92" s="55"/>
      <c r="BO92" s="42" t="s">
        <v>157</v>
      </c>
      <c r="BP92" s="42" t="s">
        <v>157</v>
      </c>
      <c r="BQ92" s="42" t="s">
        <v>157</v>
      </c>
      <c r="BR92" s="54" t="s">
        <v>157</v>
      </c>
      <c r="BS92" s="55"/>
      <c r="BT92" s="42" t="s">
        <v>157</v>
      </c>
      <c r="BU92" s="42" t="s">
        <v>157</v>
      </c>
      <c r="BV92" s="42" t="s">
        <v>157</v>
      </c>
      <c r="BW92" s="54" t="s">
        <v>157</v>
      </c>
      <c r="BX92" s="55"/>
      <c r="BY92" s="42" t="s">
        <v>157</v>
      </c>
      <c r="BZ92" s="42" t="s">
        <v>157</v>
      </c>
      <c r="CA92" s="42" t="s">
        <v>157</v>
      </c>
      <c r="CB92" s="54" t="s">
        <v>157</v>
      </c>
      <c r="CC92" s="55"/>
      <c r="CD92" s="42" t="s">
        <v>157</v>
      </c>
      <c r="CE92" s="42" t="s">
        <v>157</v>
      </c>
      <c r="CF92" s="42" t="s">
        <v>157</v>
      </c>
      <c r="CG92" s="54" t="s">
        <v>157</v>
      </c>
      <c r="CH92" s="55"/>
      <c r="CI92" s="42" t="s">
        <v>157</v>
      </c>
      <c r="CJ92" s="42" t="s">
        <v>157</v>
      </c>
      <c r="CK92" s="42" t="s">
        <v>157</v>
      </c>
      <c r="CL92" s="54" t="s">
        <v>157</v>
      </c>
      <c r="CM92" s="55"/>
      <c r="CN92" s="42" t="s">
        <v>157</v>
      </c>
      <c r="CO92" s="42" t="s">
        <v>157</v>
      </c>
      <c r="CP92" s="42" t="s">
        <v>157</v>
      </c>
      <c r="CQ92" s="54" t="s">
        <v>157</v>
      </c>
      <c r="CR92" s="55"/>
    </row>
    <row r="93" spans="1:96" x14ac:dyDescent="0.25">
      <c r="A93" s="26" t="s">
        <v>75</v>
      </c>
      <c r="B93" s="23">
        <v>123</v>
      </c>
      <c r="C93" s="23">
        <v>2</v>
      </c>
      <c r="D93" s="23">
        <v>142109</v>
      </c>
      <c r="E93" s="23" t="s">
        <v>79</v>
      </c>
      <c r="F93" s="23" t="s">
        <v>12</v>
      </c>
      <c r="G93" s="23" t="s">
        <v>13</v>
      </c>
      <c r="H93" s="22" t="s">
        <v>192</v>
      </c>
      <c r="I93" s="34">
        <v>7.72</v>
      </c>
      <c r="J93" s="37">
        <v>7.8</v>
      </c>
      <c r="K93" s="37">
        <v>7.88</v>
      </c>
      <c r="L93" s="95">
        <v>8</v>
      </c>
      <c r="M93" s="37">
        <v>7.95</v>
      </c>
      <c r="N93" s="54">
        <v>0.12</v>
      </c>
      <c r="O93" s="59"/>
      <c r="P93" s="38">
        <v>9.18</v>
      </c>
      <c r="Q93" s="38">
        <v>9.2200000000000006</v>
      </c>
      <c r="R93" s="38">
        <v>9.2100000000000009</v>
      </c>
      <c r="S93" s="54">
        <v>0.04</v>
      </c>
      <c r="T93" s="59"/>
      <c r="U93" s="38">
        <v>9.0299999999999994</v>
      </c>
      <c r="V93" s="97">
        <v>9.2100000000000009</v>
      </c>
      <c r="W93" s="38">
        <v>9.1300000000000008</v>
      </c>
      <c r="X93" s="54">
        <v>0.18</v>
      </c>
      <c r="Y93" s="59"/>
      <c r="Z93" s="37">
        <v>8.92</v>
      </c>
      <c r="AA93" s="37">
        <v>8.91</v>
      </c>
      <c r="AB93" s="37">
        <v>8.91</v>
      </c>
      <c r="AC93" s="54">
        <v>-0.01</v>
      </c>
      <c r="AD93" s="59"/>
      <c r="AE93" s="37">
        <v>8.94</v>
      </c>
      <c r="AF93" s="37">
        <v>8.7100000000000009</v>
      </c>
      <c r="AG93" s="37">
        <v>8.81</v>
      </c>
      <c r="AH93" s="54">
        <v>-0.23</v>
      </c>
      <c r="AI93" s="59" t="s">
        <v>153</v>
      </c>
      <c r="AJ93" s="37">
        <v>8.2799999999999994</v>
      </c>
      <c r="AK93" s="95">
        <v>8.2899999999999991</v>
      </c>
      <c r="AL93" s="37">
        <v>8.2799999999999994</v>
      </c>
      <c r="AM93" s="54">
        <v>0.01</v>
      </c>
      <c r="AN93" s="59"/>
      <c r="AO93" s="37">
        <v>8.57</v>
      </c>
      <c r="AP93" s="95">
        <v>8.52</v>
      </c>
      <c r="AQ93" s="37">
        <v>8.5399999999999991</v>
      </c>
      <c r="AR93" s="54">
        <v>-0.05</v>
      </c>
      <c r="AS93" s="59"/>
      <c r="AT93" s="37">
        <v>7.98</v>
      </c>
      <c r="AU93" s="95">
        <v>8.0500000000000007</v>
      </c>
      <c r="AV93" s="37">
        <v>8.02</v>
      </c>
      <c r="AW93" s="54">
        <v>7.0000000000000007E-2</v>
      </c>
      <c r="AX93" s="59"/>
      <c r="AY93" s="37">
        <v>8.14</v>
      </c>
      <c r="AZ93" s="37">
        <v>7.73</v>
      </c>
      <c r="BA93" s="37">
        <v>7.91</v>
      </c>
      <c r="BB93" s="54">
        <v>-0.41</v>
      </c>
      <c r="BC93" s="59"/>
      <c r="BD93" s="21"/>
      <c r="BE93" s="43" t="s">
        <v>157</v>
      </c>
      <c r="BF93" s="42" t="s">
        <v>157</v>
      </c>
      <c r="BG93" s="42" t="s">
        <v>157</v>
      </c>
      <c r="BH93" s="54" t="s">
        <v>157</v>
      </c>
      <c r="BI93" s="55"/>
      <c r="BJ93" s="42" t="s">
        <v>157</v>
      </c>
      <c r="BK93" s="42" t="s">
        <v>157</v>
      </c>
      <c r="BL93" s="42" t="s">
        <v>157</v>
      </c>
      <c r="BM93" s="54" t="s">
        <v>157</v>
      </c>
      <c r="BN93" s="55"/>
      <c r="BO93" s="42" t="s">
        <v>157</v>
      </c>
      <c r="BP93" s="42" t="s">
        <v>157</v>
      </c>
      <c r="BQ93" s="42" t="s">
        <v>157</v>
      </c>
      <c r="BR93" s="54" t="s">
        <v>157</v>
      </c>
      <c r="BS93" s="55"/>
      <c r="BT93" s="42" t="s">
        <v>157</v>
      </c>
      <c r="BU93" s="42" t="s">
        <v>157</v>
      </c>
      <c r="BV93" s="42" t="s">
        <v>157</v>
      </c>
      <c r="BW93" s="54" t="s">
        <v>157</v>
      </c>
      <c r="BX93" s="55"/>
      <c r="BY93" s="42" t="s">
        <v>157</v>
      </c>
      <c r="BZ93" s="42" t="s">
        <v>157</v>
      </c>
      <c r="CA93" s="42" t="s">
        <v>157</v>
      </c>
      <c r="CB93" s="54" t="s">
        <v>157</v>
      </c>
      <c r="CC93" s="55"/>
      <c r="CD93" s="42" t="s">
        <v>157</v>
      </c>
      <c r="CE93" s="42" t="s">
        <v>157</v>
      </c>
      <c r="CF93" s="42" t="s">
        <v>157</v>
      </c>
      <c r="CG93" s="54" t="s">
        <v>157</v>
      </c>
      <c r="CH93" s="55"/>
      <c r="CI93" s="42" t="s">
        <v>157</v>
      </c>
      <c r="CJ93" s="42" t="s">
        <v>157</v>
      </c>
      <c r="CK93" s="42" t="s">
        <v>157</v>
      </c>
      <c r="CL93" s="54" t="s">
        <v>157</v>
      </c>
      <c r="CM93" s="55"/>
      <c r="CN93" s="42" t="s">
        <v>157</v>
      </c>
      <c r="CO93" s="42" t="s">
        <v>157</v>
      </c>
      <c r="CP93" s="42" t="s">
        <v>157</v>
      </c>
      <c r="CQ93" s="54" t="s">
        <v>157</v>
      </c>
      <c r="CR93" s="55"/>
    </row>
    <row r="94" spans="1:96" x14ac:dyDescent="0.25">
      <c r="A94" s="26" t="s">
        <v>75</v>
      </c>
      <c r="B94" s="23">
        <v>24</v>
      </c>
      <c r="C94" s="23">
        <v>3</v>
      </c>
      <c r="D94" s="23">
        <v>192039</v>
      </c>
      <c r="E94" s="23" t="s">
        <v>80</v>
      </c>
      <c r="F94" s="23" t="s">
        <v>12</v>
      </c>
      <c r="G94" s="23" t="s">
        <v>13</v>
      </c>
      <c r="H94" s="22" t="s">
        <v>192</v>
      </c>
      <c r="I94" s="34">
        <v>8.0299999999999994</v>
      </c>
      <c r="J94" s="37">
        <v>8.14</v>
      </c>
      <c r="K94" s="37">
        <v>7.94</v>
      </c>
      <c r="L94" s="37">
        <v>7.96</v>
      </c>
      <c r="M94" s="37">
        <v>7.95</v>
      </c>
      <c r="N94" s="54">
        <v>0.02</v>
      </c>
      <c r="O94" s="59"/>
      <c r="P94" s="37">
        <v>8.56</v>
      </c>
      <c r="Q94" s="37">
        <v>8.25</v>
      </c>
      <c r="R94" s="37">
        <v>8.4</v>
      </c>
      <c r="S94" s="54">
        <v>-0.31</v>
      </c>
      <c r="T94" s="59" t="s">
        <v>153</v>
      </c>
      <c r="U94" s="37">
        <v>8.36</v>
      </c>
      <c r="V94" s="95">
        <v>8.01</v>
      </c>
      <c r="W94" s="37">
        <v>8.19</v>
      </c>
      <c r="X94" s="54">
        <v>-0.35</v>
      </c>
      <c r="Y94" s="59" t="s">
        <v>153</v>
      </c>
      <c r="Z94" s="37">
        <v>8.75</v>
      </c>
      <c r="AA94" s="37">
        <v>8.41</v>
      </c>
      <c r="AB94" s="37">
        <v>8.58</v>
      </c>
      <c r="AC94" s="54">
        <v>-0.34</v>
      </c>
      <c r="AD94" s="59" t="s">
        <v>153</v>
      </c>
      <c r="AE94" s="37">
        <v>8.09</v>
      </c>
      <c r="AF94" s="37">
        <v>8.1300000000000008</v>
      </c>
      <c r="AG94" s="37">
        <v>8.11</v>
      </c>
      <c r="AH94" s="54">
        <v>0.04</v>
      </c>
      <c r="AI94" s="59"/>
      <c r="AJ94" s="37">
        <v>7.81</v>
      </c>
      <c r="AK94" s="95">
        <v>8.06</v>
      </c>
      <c r="AL94" s="37">
        <v>7.93</v>
      </c>
      <c r="AM94" s="54">
        <v>0.25</v>
      </c>
      <c r="AN94" s="59" t="s">
        <v>152</v>
      </c>
      <c r="AO94" s="37">
        <v>7.89</v>
      </c>
      <c r="AP94" s="95">
        <v>8.18</v>
      </c>
      <c r="AQ94" s="37">
        <v>8.0399999999999991</v>
      </c>
      <c r="AR94" s="54">
        <v>0.28999999999999998</v>
      </c>
      <c r="AS94" s="59" t="s">
        <v>152</v>
      </c>
      <c r="AT94" s="37">
        <v>7.72</v>
      </c>
      <c r="AU94" s="37">
        <v>7.94</v>
      </c>
      <c r="AV94" s="37">
        <v>7.83</v>
      </c>
      <c r="AW94" s="54">
        <v>0.22</v>
      </c>
      <c r="AX94" s="59"/>
      <c r="AY94" s="37">
        <v>7.83</v>
      </c>
      <c r="AZ94" s="37">
        <v>7.97</v>
      </c>
      <c r="BA94" s="37">
        <v>7.9</v>
      </c>
      <c r="BB94" s="54">
        <v>0.14000000000000001</v>
      </c>
      <c r="BC94" s="59"/>
      <c r="BD94" s="21"/>
      <c r="BE94" s="34">
        <v>8.4</v>
      </c>
      <c r="BF94" s="37">
        <v>8.32</v>
      </c>
      <c r="BG94" s="37">
        <v>8.36</v>
      </c>
      <c r="BH94" s="54">
        <v>-0.08</v>
      </c>
      <c r="BI94" s="59"/>
      <c r="BJ94" s="42" t="s">
        <v>157</v>
      </c>
      <c r="BK94" s="37">
        <v>8.66</v>
      </c>
      <c r="BL94" s="37">
        <v>8.66</v>
      </c>
      <c r="BM94" s="53" t="s">
        <v>157</v>
      </c>
      <c r="BN94" s="55"/>
      <c r="BO94" s="37">
        <v>8.6999999999999993</v>
      </c>
      <c r="BP94" s="37">
        <v>8.5299999999999994</v>
      </c>
      <c r="BQ94" s="37">
        <v>8.61</v>
      </c>
      <c r="BR94" s="54">
        <v>-0.17</v>
      </c>
      <c r="BS94" s="59"/>
      <c r="BT94" s="37">
        <v>8.32</v>
      </c>
      <c r="BU94" s="37">
        <v>8.27</v>
      </c>
      <c r="BV94" s="37">
        <v>8.2899999999999991</v>
      </c>
      <c r="BW94" s="54">
        <v>-0.05</v>
      </c>
      <c r="BX94" s="59"/>
      <c r="BY94" s="37">
        <v>8.08</v>
      </c>
      <c r="BZ94" s="37">
        <v>8.26</v>
      </c>
      <c r="CA94" s="37">
        <v>8.17</v>
      </c>
      <c r="CB94" s="54">
        <v>0.18</v>
      </c>
      <c r="CC94" s="59"/>
      <c r="CD94" s="37">
        <v>8.1999999999999993</v>
      </c>
      <c r="CE94" s="37">
        <v>8.44</v>
      </c>
      <c r="CF94" s="37">
        <v>8.32</v>
      </c>
      <c r="CG94" s="54">
        <v>0.24</v>
      </c>
      <c r="CH94" s="59"/>
      <c r="CI94" s="37">
        <v>7.95</v>
      </c>
      <c r="CJ94" s="37">
        <v>8.09</v>
      </c>
      <c r="CK94" s="37">
        <v>8.02</v>
      </c>
      <c r="CL94" s="54">
        <v>0.14000000000000001</v>
      </c>
      <c r="CM94" s="59"/>
      <c r="CN94" s="37">
        <v>7.8</v>
      </c>
      <c r="CO94" s="37">
        <v>8.2200000000000006</v>
      </c>
      <c r="CP94" s="37">
        <v>7.99</v>
      </c>
      <c r="CQ94" s="54">
        <v>0.42</v>
      </c>
      <c r="CR94" s="59"/>
    </row>
    <row r="95" spans="1:96" x14ac:dyDescent="0.25">
      <c r="A95" s="26" t="s">
        <v>75</v>
      </c>
      <c r="B95" s="23">
        <v>123</v>
      </c>
      <c r="C95" s="23">
        <v>2</v>
      </c>
      <c r="D95" s="23">
        <v>147322</v>
      </c>
      <c r="E95" s="23" t="s">
        <v>81</v>
      </c>
      <c r="F95" s="23" t="s">
        <v>12</v>
      </c>
      <c r="G95" s="23" t="s">
        <v>13</v>
      </c>
      <c r="H95" s="22" t="s">
        <v>192</v>
      </c>
      <c r="I95" s="34">
        <v>7.91</v>
      </c>
      <c r="J95" s="37">
        <v>8.2799999999999994</v>
      </c>
      <c r="K95" s="37">
        <v>8.43</v>
      </c>
      <c r="L95" s="95">
        <v>8.3699999999999992</v>
      </c>
      <c r="M95" s="37">
        <v>8.4</v>
      </c>
      <c r="N95" s="54">
        <v>-0.06</v>
      </c>
      <c r="O95" s="59"/>
      <c r="P95" s="37">
        <v>8.89</v>
      </c>
      <c r="Q95" s="37">
        <v>8.9499999999999993</v>
      </c>
      <c r="R95" s="37">
        <v>8.92</v>
      </c>
      <c r="S95" s="54">
        <v>0.06</v>
      </c>
      <c r="T95" s="59"/>
      <c r="U95" s="37">
        <v>8.84</v>
      </c>
      <c r="V95" s="95">
        <v>8.83</v>
      </c>
      <c r="W95" s="37">
        <v>8.84</v>
      </c>
      <c r="X95" s="54">
        <v>-0.01</v>
      </c>
      <c r="Y95" s="59"/>
      <c r="Z95" s="37">
        <v>8.25</v>
      </c>
      <c r="AA95" s="37">
        <v>8.56</v>
      </c>
      <c r="AB95" s="37">
        <v>8.41</v>
      </c>
      <c r="AC95" s="54">
        <v>0.31</v>
      </c>
      <c r="AD95" s="59" t="s">
        <v>152</v>
      </c>
      <c r="AE95" s="37">
        <v>8.81</v>
      </c>
      <c r="AF95" s="37">
        <v>8.91</v>
      </c>
      <c r="AG95" s="37">
        <v>8.86</v>
      </c>
      <c r="AH95" s="54">
        <v>0.1</v>
      </c>
      <c r="AI95" s="59"/>
      <c r="AJ95" s="37">
        <v>8.32</v>
      </c>
      <c r="AK95" s="95">
        <v>8.73</v>
      </c>
      <c r="AL95" s="37">
        <v>8.52</v>
      </c>
      <c r="AM95" s="54">
        <v>0.41</v>
      </c>
      <c r="AN95" s="59" t="s">
        <v>152</v>
      </c>
      <c r="AO95" s="37">
        <v>8.4600000000000009</v>
      </c>
      <c r="AP95" s="95">
        <v>8.8800000000000008</v>
      </c>
      <c r="AQ95" s="37">
        <v>8.67</v>
      </c>
      <c r="AR95" s="54">
        <v>0.42</v>
      </c>
      <c r="AS95" s="59" t="s">
        <v>152</v>
      </c>
      <c r="AT95" s="37">
        <v>8.17</v>
      </c>
      <c r="AU95" s="95">
        <v>8.58</v>
      </c>
      <c r="AV95" s="37">
        <v>8.3800000000000008</v>
      </c>
      <c r="AW95" s="54">
        <v>0.41</v>
      </c>
      <c r="AX95" s="59" t="s">
        <v>152</v>
      </c>
      <c r="AY95" s="36">
        <v>6.81</v>
      </c>
      <c r="AZ95" s="36">
        <v>6.31</v>
      </c>
      <c r="BA95" s="36">
        <v>6.62</v>
      </c>
      <c r="BB95" s="54">
        <v>-0.5</v>
      </c>
      <c r="BC95" s="59"/>
      <c r="BD95" s="21"/>
      <c r="BE95" s="43" t="s">
        <v>157</v>
      </c>
      <c r="BF95" s="42" t="s">
        <v>157</v>
      </c>
      <c r="BG95" s="42" t="s">
        <v>157</v>
      </c>
      <c r="BH95" s="54" t="s">
        <v>157</v>
      </c>
      <c r="BI95" s="55"/>
      <c r="BJ95" s="42" t="s">
        <v>157</v>
      </c>
      <c r="BK95" s="42" t="s">
        <v>157</v>
      </c>
      <c r="BL95" s="42" t="s">
        <v>157</v>
      </c>
      <c r="BM95" s="54" t="s">
        <v>157</v>
      </c>
      <c r="BN95" s="55"/>
      <c r="BO95" s="42" t="s">
        <v>157</v>
      </c>
      <c r="BP95" s="42" t="s">
        <v>157</v>
      </c>
      <c r="BQ95" s="42" t="s">
        <v>157</v>
      </c>
      <c r="BR95" s="54" t="s">
        <v>157</v>
      </c>
      <c r="BS95" s="55"/>
      <c r="BT95" s="42" t="s">
        <v>157</v>
      </c>
      <c r="BU95" s="42" t="s">
        <v>157</v>
      </c>
      <c r="BV95" s="42" t="s">
        <v>157</v>
      </c>
      <c r="BW95" s="54" t="s">
        <v>157</v>
      </c>
      <c r="BX95" s="55"/>
      <c r="BY95" s="42" t="s">
        <v>157</v>
      </c>
      <c r="BZ95" s="42" t="s">
        <v>157</v>
      </c>
      <c r="CA95" s="42" t="s">
        <v>157</v>
      </c>
      <c r="CB95" s="54" t="s">
        <v>157</v>
      </c>
      <c r="CC95" s="55"/>
      <c r="CD95" s="42" t="s">
        <v>157</v>
      </c>
      <c r="CE95" s="42" t="s">
        <v>157</v>
      </c>
      <c r="CF95" s="42" t="s">
        <v>157</v>
      </c>
      <c r="CG95" s="54" t="s">
        <v>157</v>
      </c>
      <c r="CH95" s="55"/>
      <c r="CI95" s="42" t="s">
        <v>157</v>
      </c>
      <c r="CJ95" s="42" t="s">
        <v>157</v>
      </c>
      <c r="CK95" s="42" t="s">
        <v>157</v>
      </c>
      <c r="CL95" s="54" t="s">
        <v>157</v>
      </c>
      <c r="CM95" s="55"/>
      <c r="CN95" s="42" t="s">
        <v>157</v>
      </c>
      <c r="CO95" s="42" t="s">
        <v>157</v>
      </c>
      <c r="CP95" s="42" t="s">
        <v>157</v>
      </c>
      <c r="CQ95" s="54" t="s">
        <v>157</v>
      </c>
      <c r="CR95" s="55"/>
    </row>
    <row r="96" spans="1:96" x14ac:dyDescent="0.25">
      <c r="A96" s="26" t="s">
        <v>75</v>
      </c>
      <c r="B96" s="23">
        <v>36</v>
      </c>
      <c r="C96" s="23">
        <v>3</v>
      </c>
      <c r="D96" s="23">
        <v>182063</v>
      </c>
      <c r="E96" s="23" t="s">
        <v>82</v>
      </c>
      <c r="F96" s="23" t="s">
        <v>12</v>
      </c>
      <c r="G96" s="23" t="s">
        <v>13</v>
      </c>
      <c r="H96" s="22" t="s">
        <v>192</v>
      </c>
      <c r="I96" s="34">
        <v>7.04</v>
      </c>
      <c r="J96" s="37">
        <v>7.59</v>
      </c>
      <c r="K96" s="37">
        <v>7.62</v>
      </c>
      <c r="L96" s="37">
        <v>7.58</v>
      </c>
      <c r="M96" s="37">
        <v>7.6</v>
      </c>
      <c r="N96" s="54">
        <v>-0.04</v>
      </c>
      <c r="O96" s="59"/>
      <c r="P96" s="37">
        <v>8.68</v>
      </c>
      <c r="Q96" s="38">
        <v>9.0299999999999994</v>
      </c>
      <c r="R96" s="37">
        <v>8.85</v>
      </c>
      <c r="S96" s="54">
        <v>0.35</v>
      </c>
      <c r="T96" s="59" t="s">
        <v>152</v>
      </c>
      <c r="U96" s="37">
        <v>8.58</v>
      </c>
      <c r="V96" s="95">
        <v>8.76</v>
      </c>
      <c r="W96" s="37">
        <v>8.67</v>
      </c>
      <c r="X96" s="54">
        <v>0.18</v>
      </c>
      <c r="Y96" s="59"/>
      <c r="Z96" s="37">
        <v>8.69</v>
      </c>
      <c r="AA96" s="38">
        <v>9.23</v>
      </c>
      <c r="AB96" s="37">
        <v>8.9600000000000009</v>
      </c>
      <c r="AC96" s="54">
        <v>0.54</v>
      </c>
      <c r="AD96" s="59" t="s">
        <v>152</v>
      </c>
      <c r="AE96" s="37">
        <v>7.89</v>
      </c>
      <c r="AF96" s="37">
        <v>8.02</v>
      </c>
      <c r="AG96" s="37">
        <v>7.96</v>
      </c>
      <c r="AH96" s="54">
        <v>0.13</v>
      </c>
      <c r="AI96" s="59"/>
      <c r="AJ96" s="37">
        <v>7.51</v>
      </c>
      <c r="AK96" s="37">
        <v>7.85</v>
      </c>
      <c r="AL96" s="37">
        <v>7.68</v>
      </c>
      <c r="AM96" s="54">
        <v>0.34</v>
      </c>
      <c r="AN96" s="59" t="s">
        <v>152</v>
      </c>
      <c r="AO96" s="37">
        <v>7.78</v>
      </c>
      <c r="AP96" s="95">
        <v>8.25</v>
      </c>
      <c r="AQ96" s="37">
        <v>8.01</v>
      </c>
      <c r="AR96" s="54">
        <v>0.47</v>
      </c>
      <c r="AS96" s="59" t="s">
        <v>152</v>
      </c>
      <c r="AT96" s="37">
        <v>7.24</v>
      </c>
      <c r="AU96" s="37">
        <v>7.46</v>
      </c>
      <c r="AV96" s="37">
        <v>7.35</v>
      </c>
      <c r="AW96" s="54">
        <v>0.22</v>
      </c>
      <c r="AX96" s="59"/>
      <c r="AY96" s="37">
        <v>8.18</v>
      </c>
      <c r="AZ96" s="37">
        <v>7.81</v>
      </c>
      <c r="BA96" s="37">
        <v>8</v>
      </c>
      <c r="BB96" s="54">
        <v>-0.37</v>
      </c>
      <c r="BC96" s="59" t="s">
        <v>153</v>
      </c>
      <c r="BD96" s="21"/>
      <c r="BE96" s="34">
        <v>7.58</v>
      </c>
      <c r="BF96" s="37">
        <v>7.69</v>
      </c>
      <c r="BG96" s="37">
        <v>7.64</v>
      </c>
      <c r="BH96" s="54">
        <v>0.11</v>
      </c>
      <c r="BI96" s="59"/>
      <c r="BJ96" s="42" t="s">
        <v>157</v>
      </c>
      <c r="BK96" s="38">
        <v>9.1999999999999993</v>
      </c>
      <c r="BL96" s="38">
        <v>9.1999999999999993</v>
      </c>
      <c r="BM96" s="53" t="s">
        <v>157</v>
      </c>
      <c r="BN96" s="55"/>
      <c r="BO96" s="37">
        <v>8.82</v>
      </c>
      <c r="BP96" s="38">
        <v>9.0399999999999991</v>
      </c>
      <c r="BQ96" s="37">
        <v>8.94</v>
      </c>
      <c r="BR96" s="54">
        <v>0.22</v>
      </c>
      <c r="BS96" s="59"/>
      <c r="BT96" s="37">
        <v>8.0399999999999991</v>
      </c>
      <c r="BU96" s="37">
        <v>7.96</v>
      </c>
      <c r="BV96" s="37">
        <v>8</v>
      </c>
      <c r="BW96" s="54">
        <v>-0.08</v>
      </c>
      <c r="BX96" s="59"/>
      <c r="BY96" s="37">
        <v>7.34</v>
      </c>
      <c r="BZ96" s="37">
        <v>7.78</v>
      </c>
      <c r="CA96" s="37">
        <v>7.56</v>
      </c>
      <c r="CB96" s="54">
        <v>0.44</v>
      </c>
      <c r="CC96" s="59"/>
      <c r="CD96" s="37">
        <v>7.69</v>
      </c>
      <c r="CE96" s="37">
        <v>8.11</v>
      </c>
      <c r="CF96" s="37">
        <v>7.9</v>
      </c>
      <c r="CG96" s="54">
        <v>0.42</v>
      </c>
      <c r="CH96" s="59"/>
      <c r="CI96" s="37">
        <v>7</v>
      </c>
      <c r="CJ96" s="37">
        <v>7.44</v>
      </c>
      <c r="CK96" s="37">
        <v>7.22</v>
      </c>
      <c r="CL96" s="54">
        <v>0.44</v>
      </c>
      <c r="CM96" s="59"/>
      <c r="CN96" s="37">
        <v>7.87</v>
      </c>
      <c r="CO96" s="37">
        <v>7.31</v>
      </c>
      <c r="CP96" s="37">
        <v>7.59</v>
      </c>
      <c r="CQ96" s="54">
        <v>-0.56000000000000005</v>
      </c>
      <c r="CR96" s="59"/>
    </row>
    <row r="97" spans="1:96" x14ac:dyDescent="0.25">
      <c r="A97" s="26" t="s">
        <v>75</v>
      </c>
      <c r="B97" s="23">
        <v>36</v>
      </c>
      <c r="C97" s="23">
        <v>3</v>
      </c>
      <c r="D97" s="23">
        <v>141002</v>
      </c>
      <c r="E97" s="23" t="s">
        <v>83</v>
      </c>
      <c r="F97" s="23" t="s">
        <v>12</v>
      </c>
      <c r="G97" s="23" t="s">
        <v>13</v>
      </c>
      <c r="H97" s="22" t="s">
        <v>194</v>
      </c>
      <c r="I97" s="34">
        <v>7.83</v>
      </c>
      <c r="J97" s="37">
        <v>7.75</v>
      </c>
      <c r="K97" s="37">
        <v>8</v>
      </c>
      <c r="L97" s="37">
        <v>7.81</v>
      </c>
      <c r="M97" s="37">
        <v>7.91</v>
      </c>
      <c r="N97" s="54">
        <v>-0.19</v>
      </c>
      <c r="O97" s="59"/>
      <c r="P97" s="37">
        <v>8.77</v>
      </c>
      <c r="Q97" s="37">
        <v>8.3699999999999992</v>
      </c>
      <c r="R97" s="37">
        <v>8.57</v>
      </c>
      <c r="S97" s="54">
        <v>-0.4</v>
      </c>
      <c r="T97" s="59" t="s">
        <v>153</v>
      </c>
      <c r="U97" s="37">
        <v>8.6300000000000008</v>
      </c>
      <c r="V97" s="95">
        <v>8.17</v>
      </c>
      <c r="W97" s="37">
        <v>8.4</v>
      </c>
      <c r="X97" s="54">
        <v>-0.46</v>
      </c>
      <c r="Y97" s="59" t="s">
        <v>153</v>
      </c>
      <c r="Z97" s="37">
        <v>8.9700000000000006</v>
      </c>
      <c r="AA97" s="37">
        <v>8.5299999999999994</v>
      </c>
      <c r="AB97" s="37">
        <v>8.75</v>
      </c>
      <c r="AC97" s="54">
        <v>-0.44</v>
      </c>
      <c r="AD97" s="59" t="s">
        <v>153</v>
      </c>
      <c r="AE97" s="37">
        <v>8.3800000000000008</v>
      </c>
      <c r="AF97" s="37">
        <v>8.16</v>
      </c>
      <c r="AG97" s="37">
        <v>8.27</v>
      </c>
      <c r="AH97" s="54">
        <v>-0.22</v>
      </c>
      <c r="AI97" s="59"/>
      <c r="AJ97" s="37">
        <v>8.19</v>
      </c>
      <c r="AK97" s="37">
        <v>7.76</v>
      </c>
      <c r="AL97" s="37">
        <v>7.97</v>
      </c>
      <c r="AM97" s="54">
        <v>-0.43</v>
      </c>
      <c r="AN97" s="59" t="s">
        <v>153</v>
      </c>
      <c r="AO97" s="37">
        <v>8.25</v>
      </c>
      <c r="AP97" s="37">
        <v>7.95</v>
      </c>
      <c r="AQ97" s="37">
        <v>8.1</v>
      </c>
      <c r="AR97" s="54">
        <v>-0.3</v>
      </c>
      <c r="AS97" s="59" t="s">
        <v>153</v>
      </c>
      <c r="AT97" s="37">
        <v>8.1199999999999992</v>
      </c>
      <c r="AU97" s="37">
        <v>7.56</v>
      </c>
      <c r="AV97" s="37">
        <v>7.84</v>
      </c>
      <c r="AW97" s="54">
        <v>-0.56000000000000005</v>
      </c>
      <c r="AX97" s="59" t="s">
        <v>153</v>
      </c>
      <c r="AY97" s="37">
        <v>8.51</v>
      </c>
      <c r="AZ97" s="37">
        <v>7.94</v>
      </c>
      <c r="BA97" s="37">
        <v>8.2200000000000006</v>
      </c>
      <c r="BB97" s="54">
        <v>-0.56999999999999995</v>
      </c>
      <c r="BC97" s="59" t="s">
        <v>153</v>
      </c>
      <c r="BD97" s="21"/>
      <c r="BE97" s="34">
        <v>7.99</v>
      </c>
      <c r="BF97" s="37">
        <v>7.64</v>
      </c>
      <c r="BG97" s="37">
        <v>7.82</v>
      </c>
      <c r="BH97" s="54">
        <v>-0.35</v>
      </c>
      <c r="BI97" s="59" t="s">
        <v>153</v>
      </c>
      <c r="BJ97" s="42" t="s">
        <v>157</v>
      </c>
      <c r="BK97" s="37">
        <v>8.09</v>
      </c>
      <c r="BL97" s="37">
        <v>8.09</v>
      </c>
      <c r="BM97" s="53" t="s">
        <v>157</v>
      </c>
      <c r="BN97" s="55"/>
      <c r="BO97" s="37">
        <v>8.1999999999999993</v>
      </c>
      <c r="BP97" s="37">
        <v>8.18</v>
      </c>
      <c r="BQ97" s="37">
        <v>8.19</v>
      </c>
      <c r="BR97" s="54">
        <v>-0.02</v>
      </c>
      <c r="BS97" s="59"/>
      <c r="BT97" s="37">
        <v>8.08</v>
      </c>
      <c r="BU97" s="37">
        <v>7.91</v>
      </c>
      <c r="BV97" s="37">
        <v>7.99</v>
      </c>
      <c r="BW97" s="54">
        <v>-0.17</v>
      </c>
      <c r="BX97" s="59"/>
      <c r="BY97" s="37">
        <v>7.7</v>
      </c>
      <c r="BZ97" s="37">
        <v>7.69</v>
      </c>
      <c r="CA97" s="37">
        <v>7.7</v>
      </c>
      <c r="CB97" s="54">
        <v>-0.01</v>
      </c>
      <c r="CC97" s="59"/>
      <c r="CD97" s="37">
        <v>7.74</v>
      </c>
      <c r="CE97" s="37">
        <v>7.76</v>
      </c>
      <c r="CF97" s="37">
        <v>7.75</v>
      </c>
      <c r="CG97" s="54">
        <v>0.02</v>
      </c>
      <c r="CH97" s="59"/>
      <c r="CI97" s="37">
        <v>7.67</v>
      </c>
      <c r="CJ97" s="37">
        <v>7.62</v>
      </c>
      <c r="CK97" s="37">
        <v>7.64</v>
      </c>
      <c r="CL97" s="54">
        <v>-0.05</v>
      </c>
      <c r="CM97" s="59"/>
      <c r="CN97" s="37">
        <v>7.81</v>
      </c>
      <c r="CO97" s="37">
        <v>7.78</v>
      </c>
      <c r="CP97" s="37">
        <v>7.79</v>
      </c>
      <c r="CQ97" s="54">
        <v>-0.03</v>
      </c>
      <c r="CR97" s="59"/>
    </row>
    <row r="98" spans="1:96" x14ac:dyDescent="0.25">
      <c r="A98" s="26" t="s">
        <v>75</v>
      </c>
      <c r="B98" s="23">
        <v>36</v>
      </c>
      <c r="C98" s="23">
        <v>2</v>
      </c>
      <c r="D98" s="23">
        <v>171009</v>
      </c>
      <c r="E98" s="23" t="s">
        <v>84</v>
      </c>
      <c r="F98" s="23" t="s">
        <v>12</v>
      </c>
      <c r="G98" s="23" t="s">
        <v>13</v>
      </c>
      <c r="H98" s="22" t="s">
        <v>192</v>
      </c>
      <c r="I98" s="34">
        <v>7.5</v>
      </c>
      <c r="J98" s="37">
        <v>7.82</v>
      </c>
      <c r="K98" s="37">
        <v>8.0399999999999991</v>
      </c>
      <c r="L98" s="95">
        <v>8.33</v>
      </c>
      <c r="M98" s="37">
        <v>8.19</v>
      </c>
      <c r="N98" s="54">
        <v>0.28999999999999998</v>
      </c>
      <c r="O98" s="59" t="s">
        <v>152</v>
      </c>
      <c r="P98" s="37">
        <v>8.92</v>
      </c>
      <c r="Q98" s="38">
        <v>9.2200000000000006</v>
      </c>
      <c r="R98" s="38">
        <v>9.07</v>
      </c>
      <c r="S98" s="54">
        <v>0.3</v>
      </c>
      <c r="T98" s="59" t="s">
        <v>152</v>
      </c>
      <c r="U98" s="37">
        <v>8.6199999999999992</v>
      </c>
      <c r="V98" s="95">
        <v>8.98</v>
      </c>
      <c r="W98" s="37">
        <v>8.8000000000000007</v>
      </c>
      <c r="X98" s="54">
        <v>0.36</v>
      </c>
      <c r="Y98" s="59" t="s">
        <v>152</v>
      </c>
      <c r="Z98" s="37">
        <v>8.9499999999999993</v>
      </c>
      <c r="AA98" s="38">
        <v>9.19</v>
      </c>
      <c r="AB98" s="38">
        <v>9.07</v>
      </c>
      <c r="AC98" s="54">
        <v>0.24</v>
      </c>
      <c r="AD98" s="59" t="s">
        <v>152</v>
      </c>
      <c r="AE98" s="37">
        <v>8.4600000000000009</v>
      </c>
      <c r="AF98" s="37">
        <v>8.8699999999999992</v>
      </c>
      <c r="AG98" s="37">
        <v>8.66</v>
      </c>
      <c r="AH98" s="54">
        <v>0.41</v>
      </c>
      <c r="AI98" s="59" t="s">
        <v>152</v>
      </c>
      <c r="AJ98" s="37">
        <v>7.98</v>
      </c>
      <c r="AK98" s="95">
        <v>8.6</v>
      </c>
      <c r="AL98" s="37">
        <v>8.2899999999999991</v>
      </c>
      <c r="AM98" s="54">
        <v>0.62</v>
      </c>
      <c r="AN98" s="59" t="s">
        <v>152</v>
      </c>
      <c r="AO98" s="37">
        <v>8.23</v>
      </c>
      <c r="AP98" s="95">
        <v>8.7899999999999991</v>
      </c>
      <c r="AQ98" s="37">
        <v>8.51</v>
      </c>
      <c r="AR98" s="54">
        <v>0.56000000000000005</v>
      </c>
      <c r="AS98" s="59" t="s">
        <v>152</v>
      </c>
      <c r="AT98" s="37">
        <v>7.73</v>
      </c>
      <c r="AU98" s="95">
        <v>8.42</v>
      </c>
      <c r="AV98" s="37">
        <v>8.08</v>
      </c>
      <c r="AW98" s="54">
        <v>0.69</v>
      </c>
      <c r="AX98" s="59" t="s">
        <v>152</v>
      </c>
      <c r="AY98" s="37">
        <v>7.67</v>
      </c>
      <c r="AZ98" s="37">
        <v>8.67</v>
      </c>
      <c r="BA98" s="37">
        <v>8.1999999999999993</v>
      </c>
      <c r="BB98" s="54">
        <v>1</v>
      </c>
      <c r="BC98" s="59" t="s">
        <v>152</v>
      </c>
      <c r="BD98" s="21"/>
      <c r="BE98" s="34">
        <v>8.15</v>
      </c>
      <c r="BF98" s="37">
        <v>8.49</v>
      </c>
      <c r="BG98" s="37">
        <v>8.32</v>
      </c>
      <c r="BH98" s="54">
        <v>0.34</v>
      </c>
      <c r="BI98" s="59"/>
      <c r="BJ98" s="42" t="s">
        <v>157</v>
      </c>
      <c r="BK98" s="38">
        <v>9.11</v>
      </c>
      <c r="BL98" s="38">
        <v>9.11</v>
      </c>
      <c r="BM98" s="53" t="s">
        <v>157</v>
      </c>
      <c r="BN98" s="55"/>
      <c r="BO98" s="38">
        <v>9.07</v>
      </c>
      <c r="BP98" s="37">
        <v>8.94</v>
      </c>
      <c r="BQ98" s="38">
        <v>9.01</v>
      </c>
      <c r="BR98" s="54">
        <v>-0.13</v>
      </c>
      <c r="BS98" s="59"/>
      <c r="BT98" s="37">
        <v>8.5</v>
      </c>
      <c r="BU98" s="37">
        <v>8.8699999999999992</v>
      </c>
      <c r="BV98" s="37">
        <v>8.69</v>
      </c>
      <c r="BW98" s="54">
        <v>0.37</v>
      </c>
      <c r="BX98" s="59" t="s">
        <v>152</v>
      </c>
      <c r="BY98" s="37">
        <v>8.0500000000000007</v>
      </c>
      <c r="BZ98" s="37">
        <v>8.6199999999999992</v>
      </c>
      <c r="CA98" s="37">
        <v>8.33</v>
      </c>
      <c r="CB98" s="54">
        <v>0.56999999999999995</v>
      </c>
      <c r="CC98" s="59" t="s">
        <v>152</v>
      </c>
      <c r="CD98" s="37">
        <v>8.26</v>
      </c>
      <c r="CE98" s="37">
        <v>8.7899999999999991</v>
      </c>
      <c r="CF98" s="37">
        <v>8.5299999999999994</v>
      </c>
      <c r="CG98" s="54">
        <v>0.53</v>
      </c>
      <c r="CH98" s="59" t="s">
        <v>152</v>
      </c>
      <c r="CI98" s="37">
        <v>7.83</v>
      </c>
      <c r="CJ98" s="37">
        <v>8.44</v>
      </c>
      <c r="CK98" s="37">
        <v>8.14</v>
      </c>
      <c r="CL98" s="54">
        <v>0.61</v>
      </c>
      <c r="CM98" s="59" t="s">
        <v>152</v>
      </c>
      <c r="CN98" s="62">
        <v>7.67</v>
      </c>
      <c r="CO98" s="62">
        <v>8.0399999999999991</v>
      </c>
      <c r="CP98" s="37">
        <v>7.8</v>
      </c>
      <c r="CQ98" s="54">
        <v>0.37</v>
      </c>
      <c r="CR98" s="55"/>
    </row>
    <row r="99" spans="1:96" x14ac:dyDescent="0.25">
      <c r="A99" s="26" t="s">
        <v>75</v>
      </c>
      <c r="B99" s="23">
        <v>24</v>
      </c>
      <c r="C99" s="23">
        <v>3</v>
      </c>
      <c r="D99" s="23">
        <v>212027</v>
      </c>
      <c r="E99" s="23" t="s">
        <v>85</v>
      </c>
      <c r="F99" s="23" t="s">
        <v>12</v>
      </c>
      <c r="G99" s="23" t="s">
        <v>13</v>
      </c>
      <c r="H99" s="22" t="s">
        <v>192</v>
      </c>
      <c r="I99" s="34">
        <v>7.66</v>
      </c>
      <c r="J99" s="37">
        <v>7.93</v>
      </c>
      <c r="K99" s="37">
        <v>7.81</v>
      </c>
      <c r="L99" s="37">
        <v>7.97</v>
      </c>
      <c r="M99" s="37">
        <v>7.89</v>
      </c>
      <c r="N99" s="54">
        <v>0.16</v>
      </c>
      <c r="O99" s="59"/>
      <c r="P99" s="37">
        <v>8.65</v>
      </c>
      <c r="Q99" s="37">
        <v>8.75</v>
      </c>
      <c r="R99" s="37">
        <v>8.6999999999999993</v>
      </c>
      <c r="S99" s="54">
        <v>0.1</v>
      </c>
      <c r="T99" s="59"/>
      <c r="U99" s="37">
        <v>8.42</v>
      </c>
      <c r="V99" s="95">
        <v>8.56</v>
      </c>
      <c r="W99" s="37">
        <v>8.49</v>
      </c>
      <c r="X99" s="54">
        <v>0.14000000000000001</v>
      </c>
      <c r="Y99" s="59"/>
      <c r="Z99" s="37">
        <v>8.73</v>
      </c>
      <c r="AA99" s="37">
        <v>8.7899999999999991</v>
      </c>
      <c r="AB99" s="37">
        <v>8.76</v>
      </c>
      <c r="AC99" s="54">
        <v>0.06</v>
      </c>
      <c r="AD99" s="59"/>
      <c r="AE99" s="37">
        <v>8.09</v>
      </c>
      <c r="AF99" s="37">
        <v>8.33</v>
      </c>
      <c r="AG99" s="37">
        <v>8.2100000000000009</v>
      </c>
      <c r="AH99" s="54">
        <v>0.24</v>
      </c>
      <c r="AI99" s="59" t="s">
        <v>152</v>
      </c>
      <c r="AJ99" s="37">
        <v>7.83</v>
      </c>
      <c r="AK99" s="37">
        <v>7.97</v>
      </c>
      <c r="AL99" s="37">
        <v>7.9</v>
      </c>
      <c r="AM99" s="54">
        <v>0.14000000000000001</v>
      </c>
      <c r="AN99" s="59"/>
      <c r="AO99" s="37">
        <v>8.02</v>
      </c>
      <c r="AP99" s="95">
        <v>8.1199999999999992</v>
      </c>
      <c r="AQ99" s="37">
        <v>8.07</v>
      </c>
      <c r="AR99" s="54">
        <v>0.1</v>
      </c>
      <c r="AS99" s="59"/>
      <c r="AT99" s="37">
        <v>7.64</v>
      </c>
      <c r="AU99" s="37">
        <v>7.82</v>
      </c>
      <c r="AV99" s="37">
        <v>7.73</v>
      </c>
      <c r="AW99" s="54">
        <v>0.18</v>
      </c>
      <c r="AX99" s="59"/>
      <c r="AY99" s="37">
        <v>7.58</v>
      </c>
      <c r="AZ99" s="37">
        <v>8.16</v>
      </c>
      <c r="BA99" s="37">
        <v>7.89</v>
      </c>
      <c r="BB99" s="54">
        <v>0.57999999999999996</v>
      </c>
      <c r="BC99" s="59" t="s">
        <v>152</v>
      </c>
      <c r="BD99" s="21"/>
      <c r="BE99" s="34">
        <v>7.8</v>
      </c>
      <c r="BF99" s="37">
        <v>8.0299999999999994</v>
      </c>
      <c r="BG99" s="37">
        <v>7.92</v>
      </c>
      <c r="BH99" s="54">
        <v>0.23</v>
      </c>
      <c r="BI99" s="59"/>
      <c r="BJ99" s="42" t="s">
        <v>157</v>
      </c>
      <c r="BK99" s="37">
        <v>8.3699999999999992</v>
      </c>
      <c r="BL99" s="37">
        <v>8.3699999999999992</v>
      </c>
      <c r="BM99" s="53" t="s">
        <v>157</v>
      </c>
      <c r="BN99" s="55"/>
      <c r="BO99" s="37">
        <v>8.2799999999999994</v>
      </c>
      <c r="BP99" s="37">
        <v>8.35</v>
      </c>
      <c r="BQ99" s="37">
        <v>8.32</v>
      </c>
      <c r="BR99" s="54">
        <v>7.0000000000000007E-2</v>
      </c>
      <c r="BS99" s="59"/>
      <c r="BT99" s="37">
        <v>7.77</v>
      </c>
      <c r="BU99" s="37">
        <v>8.14</v>
      </c>
      <c r="BV99" s="37">
        <v>7.96</v>
      </c>
      <c r="BW99" s="54">
        <v>0.37</v>
      </c>
      <c r="BX99" s="59" t="s">
        <v>152</v>
      </c>
      <c r="BY99" s="37">
        <v>7.55</v>
      </c>
      <c r="BZ99" s="37">
        <v>7.87</v>
      </c>
      <c r="CA99" s="37">
        <v>7.71</v>
      </c>
      <c r="CB99" s="54">
        <v>0.32</v>
      </c>
      <c r="CC99" s="59"/>
      <c r="CD99" s="37">
        <v>7.63</v>
      </c>
      <c r="CE99" s="37">
        <v>7.93</v>
      </c>
      <c r="CF99" s="37">
        <v>7.78</v>
      </c>
      <c r="CG99" s="54">
        <v>0.3</v>
      </c>
      <c r="CH99" s="59"/>
      <c r="CI99" s="37">
        <v>7.47</v>
      </c>
      <c r="CJ99" s="37">
        <v>7.82</v>
      </c>
      <c r="CK99" s="37">
        <v>7.64</v>
      </c>
      <c r="CL99" s="54">
        <v>0.35</v>
      </c>
      <c r="CM99" s="59"/>
      <c r="CN99" s="37">
        <v>7.42</v>
      </c>
      <c r="CO99" s="37">
        <v>7.77</v>
      </c>
      <c r="CP99" s="37">
        <v>7.62</v>
      </c>
      <c r="CQ99" s="54">
        <v>0.35</v>
      </c>
      <c r="CR99" s="59"/>
    </row>
    <row r="100" spans="1:96" x14ac:dyDescent="0.25">
      <c r="A100" s="26" t="s">
        <v>75</v>
      </c>
      <c r="B100" s="23">
        <v>123</v>
      </c>
      <c r="C100" s="23">
        <v>2</v>
      </c>
      <c r="D100" s="23">
        <v>191007</v>
      </c>
      <c r="E100" s="23" t="s">
        <v>86</v>
      </c>
      <c r="F100" s="23" t="s">
        <v>12</v>
      </c>
      <c r="G100" s="23" t="s">
        <v>13</v>
      </c>
      <c r="H100" s="22" t="s">
        <v>192</v>
      </c>
      <c r="I100" s="43" t="s">
        <v>157</v>
      </c>
      <c r="J100" s="37">
        <v>7.65</v>
      </c>
      <c r="K100" s="37">
        <v>7.36</v>
      </c>
      <c r="L100" s="37">
        <v>7.93</v>
      </c>
      <c r="M100" s="37">
        <v>7.65</v>
      </c>
      <c r="N100" s="54">
        <v>0.56999999999999995</v>
      </c>
      <c r="O100" s="59" t="s">
        <v>152</v>
      </c>
      <c r="P100" s="37">
        <v>8.74</v>
      </c>
      <c r="Q100" s="37">
        <v>8.82</v>
      </c>
      <c r="R100" s="37">
        <v>8.7799999999999994</v>
      </c>
      <c r="S100" s="54">
        <v>0.08</v>
      </c>
      <c r="T100" s="59"/>
      <c r="U100" s="37">
        <v>8.35</v>
      </c>
      <c r="V100" s="95">
        <v>8.57</v>
      </c>
      <c r="W100" s="37">
        <v>8.4600000000000009</v>
      </c>
      <c r="X100" s="54">
        <v>0.22</v>
      </c>
      <c r="Y100" s="59"/>
      <c r="Z100" s="37">
        <v>8.65</v>
      </c>
      <c r="AA100" s="37">
        <v>8.6</v>
      </c>
      <c r="AB100" s="37">
        <v>8.6199999999999992</v>
      </c>
      <c r="AC100" s="54">
        <v>-0.05</v>
      </c>
      <c r="AD100" s="59"/>
      <c r="AE100" s="37">
        <v>7.87</v>
      </c>
      <c r="AF100" s="37">
        <v>8.23</v>
      </c>
      <c r="AG100" s="37">
        <v>8.0500000000000007</v>
      </c>
      <c r="AH100" s="54">
        <v>0.36</v>
      </c>
      <c r="AI100" s="59" t="s">
        <v>152</v>
      </c>
      <c r="AJ100" s="37">
        <v>7.66</v>
      </c>
      <c r="AK100" s="95">
        <v>8.02</v>
      </c>
      <c r="AL100" s="37">
        <v>7.84</v>
      </c>
      <c r="AM100" s="54">
        <v>0.36</v>
      </c>
      <c r="AN100" s="59" t="s">
        <v>152</v>
      </c>
      <c r="AO100" s="37">
        <v>7.95</v>
      </c>
      <c r="AP100" s="95">
        <v>8.2899999999999991</v>
      </c>
      <c r="AQ100" s="37">
        <v>8.1199999999999992</v>
      </c>
      <c r="AR100" s="54">
        <v>0.34</v>
      </c>
      <c r="AS100" s="59" t="s">
        <v>152</v>
      </c>
      <c r="AT100" s="37">
        <v>7.37</v>
      </c>
      <c r="AU100" s="37">
        <v>7.76</v>
      </c>
      <c r="AV100" s="37">
        <v>7.56</v>
      </c>
      <c r="AW100" s="54">
        <v>0.39</v>
      </c>
      <c r="AX100" s="59" t="s">
        <v>152</v>
      </c>
      <c r="AY100" s="37">
        <v>7.82</v>
      </c>
      <c r="AZ100" s="37">
        <v>8.23</v>
      </c>
      <c r="BA100" s="37">
        <v>8.0399999999999991</v>
      </c>
      <c r="BB100" s="54">
        <v>0.41</v>
      </c>
      <c r="BC100" s="59" t="s">
        <v>152</v>
      </c>
      <c r="BD100" s="21"/>
      <c r="BE100" s="43" t="s">
        <v>157</v>
      </c>
      <c r="BF100" s="42" t="s">
        <v>157</v>
      </c>
      <c r="BG100" s="42" t="s">
        <v>157</v>
      </c>
      <c r="BH100" s="53" t="s">
        <v>157</v>
      </c>
      <c r="BI100" s="55"/>
      <c r="BJ100" s="42" t="s">
        <v>157</v>
      </c>
      <c r="BK100" s="42" t="s">
        <v>157</v>
      </c>
      <c r="BL100" s="42" t="s">
        <v>157</v>
      </c>
      <c r="BM100" s="53" t="s">
        <v>157</v>
      </c>
      <c r="BN100" s="55"/>
      <c r="BO100" s="42" t="s">
        <v>157</v>
      </c>
      <c r="BP100" s="42" t="s">
        <v>157</v>
      </c>
      <c r="BQ100" s="42" t="s">
        <v>157</v>
      </c>
      <c r="BR100" s="53" t="s">
        <v>157</v>
      </c>
      <c r="BS100" s="55"/>
      <c r="BT100" s="42" t="s">
        <v>157</v>
      </c>
      <c r="BU100" s="42" t="s">
        <v>157</v>
      </c>
      <c r="BV100" s="42" t="s">
        <v>157</v>
      </c>
      <c r="BW100" s="53" t="s">
        <v>157</v>
      </c>
      <c r="BX100" s="55"/>
      <c r="BY100" s="42" t="s">
        <v>157</v>
      </c>
      <c r="BZ100" s="42" t="s">
        <v>157</v>
      </c>
      <c r="CA100" s="42" t="s">
        <v>157</v>
      </c>
      <c r="CB100" s="53" t="s">
        <v>157</v>
      </c>
      <c r="CC100" s="55"/>
      <c r="CD100" s="42" t="s">
        <v>157</v>
      </c>
      <c r="CE100" s="42" t="s">
        <v>157</v>
      </c>
      <c r="CF100" s="42" t="s">
        <v>157</v>
      </c>
      <c r="CG100" s="53" t="s">
        <v>157</v>
      </c>
      <c r="CH100" s="55"/>
      <c r="CI100" s="42" t="s">
        <v>157</v>
      </c>
      <c r="CJ100" s="42" t="s">
        <v>157</v>
      </c>
      <c r="CK100" s="42" t="s">
        <v>157</v>
      </c>
      <c r="CL100" s="53" t="s">
        <v>157</v>
      </c>
      <c r="CM100" s="55"/>
      <c r="CN100" s="42" t="s">
        <v>157</v>
      </c>
      <c r="CO100" s="42" t="s">
        <v>157</v>
      </c>
      <c r="CP100" s="42" t="s">
        <v>157</v>
      </c>
      <c r="CQ100" s="53" t="s">
        <v>157</v>
      </c>
      <c r="CR100" s="55"/>
    </row>
    <row r="101" spans="1:96" ht="15.75" thickBot="1" x14ac:dyDescent="0.3">
      <c r="A101" s="26" t="s">
        <v>75</v>
      </c>
      <c r="B101" s="23">
        <v>123</v>
      </c>
      <c r="C101" s="23">
        <v>2</v>
      </c>
      <c r="D101" s="23">
        <v>118000</v>
      </c>
      <c r="E101" s="23" t="s">
        <v>87</v>
      </c>
      <c r="F101" s="23" t="s">
        <v>12</v>
      </c>
      <c r="G101" s="23" t="s">
        <v>13</v>
      </c>
      <c r="H101" s="22" t="s">
        <v>194</v>
      </c>
      <c r="I101" s="34">
        <v>7.67</v>
      </c>
      <c r="J101" s="37">
        <v>7.35</v>
      </c>
      <c r="K101" s="37">
        <v>7.18</v>
      </c>
      <c r="L101" s="37">
        <v>7.57</v>
      </c>
      <c r="M101" s="37">
        <v>7.38</v>
      </c>
      <c r="N101" s="54">
        <v>0.39</v>
      </c>
      <c r="O101" s="59" t="s">
        <v>152</v>
      </c>
      <c r="P101" s="37">
        <v>8.11</v>
      </c>
      <c r="Q101" s="37">
        <v>8.5500000000000007</v>
      </c>
      <c r="R101" s="37">
        <v>8.33</v>
      </c>
      <c r="S101" s="54">
        <v>0.44</v>
      </c>
      <c r="T101" s="59" t="s">
        <v>152</v>
      </c>
      <c r="U101" s="37">
        <v>7.8</v>
      </c>
      <c r="V101" s="95">
        <v>8.39</v>
      </c>
      <c r="W101" s="37">
        <v>8.1</v>
      </c>
      <c r="X101" s="54">
        <v>0.59</v>
      </c>
      <c r="Y101" s="59" t="s">
        <v>152</v>
      </c>
      <c r="Z101" s="37">
        <v>8.02</v>
      </c>
      <c r="AA101" s="37">
        <v>8.68</v>
      </c>
      <c r="AB101" s="37">
        <v>8.35</v>
      </c>
      <c r="AC101" s="54">
        <v>0.66</v>
      </c>
      <c r="AD101" s="59" t="s">
        <v>152</v>
      </c>
      <c r="AE101" s="37">
        <v>7.63</v>
      </c>
      <c r="AF101" s="37">
        <v>7.85</v>
      </c>
      <c r="AG101" s="37">
        <v>7.74</v>
      </c>
      <c r="AH101" s="54">
        <v>0.22</v>
      </c>
      <c r="AI101" s="59"/>
      <c r="AJ101" s="36">
        <v>6.98</v>
      </c>
      <c r="AK101" s="37">
        <v>7.13</v>
      </c>
      <c r="AL101" s="37">
        <v>7.05</v>
      </c>
      <c r="AM101" s="54">
        <v>0.15</v>
      </c>
      <c r="AN101" s="59"/>
      <c r="AO101" s="37">
        <v>7.64</v>
      </c>
      <c r="AP101" s="37">
        <v>7.27</v>
      </c>
      <c r="AQ101" s="37">
        <v>7.45</v>
      </c>
      <c r="AR101" s="54">
        <v>-0.37</v>
      </c>
      <c r="AS101" s="59" t="s">
        <v>153</v>
      </c>
      <c r="AT101" s="36">
        <v>6.32</v>
      </c>
      <c r="AU101" s="36">
        <v>6.99</v>
      </c>
      <c r="AV101" s="36">
        <v>6.65</v>
      </c>
      <c r="AW101" s="54">
        <v>0.67</v>
      </c>
      <c r="AX101" s="59" t="s">
        <v>152</v>
      </c>
      <c r="AY101" s="36">
        <v>6.73</v>
      </c>
      <c r="AZ101" s="37">
        <v>7.93</v>
      </c>
      <c r="BA101" s="37">
        <v>7.31</v>
      </c>
      <c r="BB101" s="54">
        <v>1.2</v>
      </c>
      <c r="BC101" s="59" t="s">
        <v>152</v>
      </c>
      <c r="BD101" s="21"/>
      <c r="BE101" s="43" t="s">
        <v>157</v>
      </c>
      <c r="BF101" s="42" t="s">
        <v>157</v>
      </c>
      <c r="BG101" s="42" t="s">
        <v>157</v>
      </c>
      <c r="BH101" s="53" t="s">
        <v>157</v>
      </c>
      <c r="BI101" s="55"/>
      <c r="BJ101" s="42" t="s">
        <v>157</v>
      </c>
      <c r="BK101" s="42" t="s">
        <v>157</v>
      </c>
      <c r="BL101" s="42" t="s">
        <v>157</v>
      </c>
      <c r="BM101" s="53" t="s">
        <v>157</v>
      </c>
      <c r="BN101" s="55"/>
      <c r="BO101" s="42" t="s">
        <v>157</v>
      </c>
      <c r="BP101" s="42" t="s">
        <v>157</v>
      </c>
      <c r="BQ101" s="42" t="s">
        <v>157</v>
      </c>
      <c r="BR101" s="53" t="s">
        <v>157</v>
      </c>
      <c r="BS101" s="55"/>
      <c r="BT101" s="42" t="s">
        <v>157</v>
      </c>
      <c r="BU101" s="42" t="s">
        <v>157</v>
      </c>
      <c r="BV101" s="42" t="s">
        <v>157</v>
      </c>
      <c r="BW101" s="53" t="s">
        <v>157</v>
      </c>
      <c r="BX101" s="55"/>
      <c r="BY101" s="42" t="s">
        <v>157</v>
      </c>
      <c r="BZ101" s="42" t="s">
        <v>157</v>
      </c>
      <c r="CA101" s="42" t="s">
        <v>157</v>
      </c>
      <c r="CB101" s="53" t="s">
        <v>157</v>
      </c>
      <c r="CC101" s="55"/>
      <c r="CD101" s="42" t="s">
        <v>157</v>
      </c>
      <c r="CE101" s="42" t="s">
        <v>157</v>
      </c>
      <c r="CF101" s="42" t="s">
        <v>157</v>
      </c>
      <c r="CG101" s="53" t="s">
        <v>157</v>
      </c>
      <c r="CH101" s="55"/>
      <c r="CI101" s="42" t="s">
        <v>157</v>
      </c>
      <c r="CJ101" s="42" t="s">
        <v>157</v>
      </c>
      <c r="CK101" s="42" t="s">
        <v>157</v>
      </c>
      <c r="CL101" s="53" t="s">
        <v>157</v>
      </c>
      <c r="CM101" s="55"/>
      <c r="CN101" s="42" t="s">
        <v>157</v>
      </c>
      <c r="CO101" s="42" t="s">
        <v>157</v>
      </c>
      <c r="CP101" s="42" t="s">
        <v>157</v>
      </c>
      <c r="CQ101" s="53" t="s">
        <v>157</v>
      </c>
      <c r="CR101" s="55"/>
    </row>
    <row r="102" spans="1:96" s="32" customFormat="1" ht="15.75" thickTop="1" x14ac:dyDescent="0.25">
      <c r="A102" s="77" t="s">
        <v>88</v>
      </c>
      <c r="B102" s="78"/>
      <c r="C102" s="78" t="s">
        <v>11</v>
      </c>
      <c r="D102" s="78"/>
      <c r="E102" s="78" t="s">
        <v>162</v>
      </c>
      <c r="F102" s="78" t="s">
        <v>12</v>
      </c>
      <c r="G102" s="78" t="s">
        <v>13</v>
      </c>
      <c r="H102" s="78"/>
      <c r="I102" s="79">
        <f>IFERROR(AVERAGE(I104:I135),"-")</f>
        <v>7.3952173913043495</v>
      </c>
      <c r="J102" s="80">
        <f t="shared" ref="J102:M102" si="208">IFERROR(AVERAGE(J104:J135),"-")</f>
        <v>7.4568965517241388</v>
      </c>
      <c r="K102" s="80">
        <f t="shared" si="208"/>
        <v>7.4882608695652184</v>
      </c>
      <c r="L102" s="80">
        <f t="shared" si="208"/>
        <v>7.5846428571428559</v>
      </c>
      <c r="M102" s="80">
        <f t="shared" si="208"/>
        <v>7.5607142857142877</v>
      </c>
      <c r="N102" s="50">
        <f t="shared" ref="N102:N103" si="209">IFERROR(L102-K102,"")</f>
        <v>9.6381987577637496E-2</v>
      </c>
      <c r="O102" s="81"/>
      <c r="P102" s="79">
        <f t="shared" ref="P102:R102" si="210">IFERROR(AVERAGE(P104:P135),"-")</f>
        <v>8.4030434782608694</v>
      </c>
      <c r="Q102" s="80">
        <f t="shared" si="210"/>
        <v>8.4753571428571437</v>
      </c>
      <c r="R102" s="80">
        <f t="shared" si="210"/>
        <v>8.4532142857142851</v>
      </c>
      <c r="S102" s="50">
        <f t="shared" ref="S102:S103" si="211">IFERROR(Q102-P102,"")</f>
        <v>7.2313664596274307E-2</v>
      </c>
      <c r="T102" s="81"/>
      <c r="U102" s="79">
        <f t="shared" ref="U102:W102" si="212">IFERROR(AVERAGE(U104:U135),"-")</f>
        <v>8.2034782608695647</v>
      </c>
      <c r="V102" s="80">
        <f t="shared" si="212"/>
        <v>8.2417857142857169</v>
      </c>
      <c r="W102" s="80">
        <f t="shared" si="212"/>
        <v>8.2228571428571442</v>
      </c>
      <c r="X102" s="50">
        <f t="shared" ref="X102:X103" si="213">IFERROR(V102-U102,"")</f>
        <v>3.8307453416152271E-2</v>
      </c>
      <c r="Y102" s="81"/>
      <c r="Z102" s="79">
        <f t="shared" ref="Z102:AB102" si="214">IFERROR(AVERAGE(Z104:Z135),"-")</f>
        <v>8.3117391304347841</v>
      </c>
      <c r="AA102" s="80">
        <f t="shared" si="214"/>
        <v>8.4210714285714285</v>
      </c>
      <c r="AB102" s="80">
        <f t="shared" si="214"/>
        <v>8.3846428571428575</v>
      </c>
      <c r="AC102" s="50">
        <f t="shared" ref="AC102:AC103" si="215">IFERROR(AA102-Z102,"")</f>
        <v>0.10933229813664447</v>
      </c>
      <c r="AD102" s="81"/>
      <c r="AE102" s="79">
        <f t="shared" ref="AE102:AG102" si="216">IFERROR(AVERAGE(AE104:AE135),"-")</f>
        <v>8.0417391304347809</v>
      </c>
      <c r="AF102" s="80">
        <f t="shared" si="216"/>
        <v>8.2028571428571428</v>
      </c>
      <c r="AG102" s="80">
        <f t="shared" si="216"/>
        <v>8.14607142857143</v>
      </c>
      <c r="AH102" s="50">
        <f t="shared" ref="AH102:AH103" si="217">IFERROR(AF102-AE102,"")</f>
        <v>0.1611180124223619</v>
      </c>
      <c r="AI102" s="81"/>
      <c r="AJ102" s="79">
        <f t="shared" ref="AJ102:AL102" si="218">IFERROR(AVERAGE(AJ104:AJ135),"-")</f>
        <v>7.6352173913043488</v>
      </c>
      <c r="AK102" s="80">
        <f t="shared" si="218"/>
        <v>7.7592857142857143</v>
      </c>
      <c r="AL102" s="80">
        <f t="shared" si="218"/>
        <v>7.730714285714285</v>
      </c>
      <c r="AM102" s="50">
        <f t="shared" ref="AM102:AM103" si="219">IFERROR(AK102-AJ102,"")</f>
        <v>0.1240683229813655</v>
      </c>
      <c r="AN102" s="81"/>
      <c r="AO102" s="79">
        <f t="shared" ref="AO102:AQ102" si="220">IFERROR(AVERAGE(AO104:AO135),"-")</f>
        <v>7.830869565217391</v>
      </c>
      <c r="AP102" s="80">
        <f t="shared" si="220"/>
        <v>7.9364285714285705</v>
      </c>
      <c r="AQ102" s="80">
        <f t="shared" si="220"/>
        <v>7.9192857142857145</v>
      </c>
      <c r="AR102" s="50">
        <f t="shared" ref="AR102:AR103" si="221">IFERROR(AP102-AO102,"")</f>
        <v>0.10555900621117953</v>
      </c>
      <c r="AS102" s="81"/>
      <c r="AT102" s="79">
        <f t="shared" ref="AT102:AV102" si="222">IFERROR(AVERAGE(AT104:AT135),"-")</f>
        <v>7.4404347826086958</v>
      </c>
      <c r="AU102" s="80">
        <f t="shared" si="222"/>
        <v>7.5824999999999987</v>
      </c>
      <c r="AV102" s="80">
        <f t="shared" si="222"/>
        <v>7.5428571428571436</v>
      </c>
      <c r="AW102" s="50">
        <f t="shared" ref="AW102:AW103" si="223">IFERROR(AU102-AT102,"")</f>
        <v>0.14206521739130284</v>
      </c>
      <c r="AX102" s="81"/>
      <c r="AY102" s="79">
        <f t="shared" ref="AY102:BA102" si="224">IFERROR(AVERAGE(AY104:AY135),"-")</f>
        <v>7.5326086956521738</v>
      </c>
      <c r="AZ102" s="80">
        <f t="shared" si="224"/>
        <v>7.574642857142857</v>
      </c>
      <c r="BA102" s="80">
        <f t="shared" si="224"/>
        <v>7.5314285714285711</v>
      </c>
      <c r="BB102" s="50">
        <f t="shared" ref="BB102:BB103" si="225">IFERROR(AZ102-AY102,"")</f>
        <v>4.2034161490683175E-2</v>
      </c>
      <c r="BC102" s="81"/>
      <c r="BD102" s="21"/>
      <c r="BE102" s="79">
        <f t="shared" ref="BE102:BG102" si="226">IFERROR(AVERAGE(BE104:BE135),"-")</f>
        <v>7.8483333333333336</v>
      </c>
      <c r="BF102" s="80">
        <f t="shared" si="226"/>
        <v>7.7583333333333329</v>
      </c>
      <c r="BG102" s="80">
        <f t="shared" si="226"/>
        <v>7.801666666666665</v>
      </c>
      <c r="BH102" s="50">
        <f t="shared" ref="BH102:BH103" si="227">IFERROR(BF102-BE102,"")</f>
        <v>-9.0000000000000746E-2</v>
      </c>
      <c r="BI102" s="81"/>
      <c r="BJ102" s="79" t="str">
        <f t="shared" ref="BJ102:BL102" si="228">IFERROR(AVERAGE(BJ104:BJ135),"-")</f>
        <v>-</v>
      </c>
      <c r="BK102" s="80">
        <f t="shared" si="228"/>
        <v>8.2350000000000012</v>
      </c>
      <c r="BL102" s="80">
        <f t="shared" si="228"/>
        <v>8.2350000000000012</v>
      </c>
      <c r="BM102" s="50" t="str">
        <f t="shared" ref="BM102:BM103" si="229">IFERROR(BK102-BJ102,"")</f>
        <v/>
      </c>
      <c r="BN102" s="81"/>
      <c r="BO102" s="79">
        <f t="shared" ref="BO102:BQ102" si="230">IFERROR(AVERAGE(BO104:BO135),"-")</f>
        <v>8.2133333333333329</v>
      </c>
      <c r="BP102" s="80">
        <f t="shared" si="230"/>
        <v>8.2033333333333331</v>
      </c>
      <c r="BQ102" s="80">
        <f t="shared" si="230"/>
        <v>8.2100000000000009</v>
      </c>
      <c r="BR102" s="50">
        <f t="shared" ref="BR102:BR103" si="231">IFERROR(BP102-BO102,"")</f>
        <v>-9.9999999999997868E-3</v>
      </c>
      <c r="BS102" s="81"/>
      <c r="BT102" s="79">
        <f t="shared" ref="BT102:BV102" si="232">IFERROR(AVERAGE(BT104:BT135),"-")</f>
        <v>8.1650000000000009</v>
      </c>
      <c r="BU102" s="80">
        <f t="shared" si="232"/>
        <v>8.2283333333333335</v>
      </c>
      <c r="BV102" s="80">
        <f t="shared" si="232"/>
        <v>8.1966666666666672</v>
      </c>
      <c r="BW102" s="50">
        <f t="shared" ref="BW102:BW103" si="233">IFERROR(BU102-BT102,"")</f>
        <v>6.3333333333332575E-2</v>
      </c>
      <c r="BX102" s="81"/>
      <c r="BY102" s="79">
        <f t="shared" ref="BY102:CA102" si="234">IFERROR(AVERAGE(BY104:BY135),"-")</f>
        <v>7.8116666666666665</v>
      </c>
      <c r="BZ102" s="80">
        <f t="shared" si="234"/>
        <v>7.6983333333333333</v>
      </c>
      <c r="CA102" s="80">
        <f t="shared" si="234"/>
        <v>7.7566666666666668</v>
      </c>
      <c r="CB102" s="50">
        <f t="shared" ref="CB102:CB103" si="235">IFERROR(BZ102-BY102,"")</f>
        <v>-0.11333333333333329</v>
      </c>
      <c r="CC102" s="81"/>
      <c r="CD102" s="79">
        <f t="shared" ref="CD102:CF102" si="236">IFERROR(AVERAGE(CD104:CD135),"-")</f>
        <v>7.9200000000000008</v>
      </c>
      <c r="CE102" s="80">
        <f t="shared" si="236"/>
        <v>7.9150000000000018</v>
      </c>
      <c r="CF102" s="80">
        <f t="shared" si="236"/>
        <v>7.916666666666667</v>
      </c>
      <c r="CG102" s="50">
        <f t="shared" ref="CG102:CG103" si="237">IFERROR(CE102-CD102,"")</f>
        <v>-4.9999999999990052E-3</v>
      </c>
      <c r="CH102" s="81"/>
      <c r="CI102" s="79">
        <f t="shared" ref="CI102:CK102" si="238">IFERROR(AVERAGE(CI104:CI135),"-")</f>
        <v>7.705000000000001</v>
      </c>
      <c r="CJ102" s="80">
        <f t="shared" si="238"/>
        <v>7.4783333333333326</v>
      </c>
      <c r="CK102" s="80">
        <f t="shared" si="238"/>
        <v>7.5933333333333328</v>
      </c>
      <c r="CL102" s="50">
        <f t="shared" ref="CL102:CL103" si="239">IFERROR(CJ102-CI102,"")</f>
        <v>-0.22666666666666835</v>
      </c>
      <c r="CM102" s="81"/>
      <c r="CN102" s="79">
        <f t="shared" ref="CN102:CP102" si="240">IFERROR(AVERAGE(CN104:CN135),"-")</f>
        <v>7.4083333333333341</v>
      </c>
      <c r="CO102" s="80">
        <f t="shared" si="240"/>
        <v>7.503333333333333</v>
      </c>
      <c r="CP102" s="80">
        <f t="shared" si="240"/>
        <v>7.4716666666666667</v>
      </c>
      <c r="CQ102" s="50">
        <f t="shared" ref="CQ102:CQ103" si="241">IFERROR(CO102-CN102,"")</f>
        <v>9.4999999999998863E-2</v>
      </c>
      <c r="CR102" s="81"/>
    </row>
    <row r="103" spans="1:96" s="32" customFormat="1" ht="15.75" thickBot="1" x14ac:dyDescent="0.3">
      <c r="A103" s="82" t="s">
        <v>88</v>
      </c>
      <c r="B103" s="83"/>
      <c r="C103" s="83" t="s">
        <v>11</v>
      </c>
      <c r="D103" s="83"/>
      <c r="E103" s="83" t="s">
        <v>163</v>
      </c>
      <c r="F103" s="83" t="s">
        <v>12</v>
      </c>
      <c r="G103" s="83" t="s">
        <v>13</v>
      </c>
      <c r="H103" s="83"/>
      <c r="I103" s="28">
        <f>IFERROR(AVERAGE(I104:I105,I108,I111:I114,I116:I123,I125:I127,I133:I134,I129:I130),"-")</f>
        <v>7.4255555555555555</v>
      </c>
      <c r="J103" s="29">
        <f t="shared" ref="J103:M103" si="242">IFERROR(AVERAGE(J104:J105,J108,J111:J114,J116:J123,J125:J127,J133:J134,J129:J130),"-")</f>
        <v>7.4718181818181826</v>
      </c>
      <c r="K103" s="29">
        <f t="shared" si="242"/>
        <v>7.5281818181818183</v>
      </c>
      <c r="L103" s="29">
        <f t="shared" si="242"/>
        <v>7.5809090909090893</v>
      </c>
      <c r="M103" s="29">
        <f t="shared" si="242"/>
        <v>7.5609090909090915</v>
      </c>
      <c r="N103" s="54">
        <f t="shared" si="209"/>
        <v>5.2727272727270957E-2</v>
      </c>
      <c r="O103" s="66"/>
      <c r="P103" s="28">
        <f t="shared" ref="P103:R103" si="243">IFERROR(AVERAGE(P104:P105,P108,P111:P114,P116:P123,P125:P127,P133:P134,P129:P130),"-")</f>
        <v>8.3899999999999988</v>
      </c>
      <c r="Q103" s="29">
        <f t="shared" si="243"/>
        <v>8.4577272727272721</v>
      </c>
      <c r="R103" s="29">
        <f t="shared" si="243"/>
        <v>8.4209090909090918</v>
      </c>
      <c r="S103" s="54">
        <f t="shared" si="211"/>
        <v>6.7727272727273302E-2</v>
      </c>
      <c r="T103" s="66"/>
      <c r="U103" s="28">
        <f t="shared" ref="U103:W103" si="244">IFERROR(AVERAGE(U104:U105,U108,U111:U114,U116:U123,U125:U127,U133:U134,U129:U130),"-")</f>
        <v>8.2036363636363649</v>
      </c>
      <c r="V103" s="29">
        <f t="shared" si="244"/>
        <v>8.2618181818181817</v>
      </c>
      <c r="W103" s="29">
        <f t="shared" si="244"/>
        <v>8.23</v>
      </c>
      <c r="X103" s="54">
        <f t="shared" si="213"/>
        <v>5.818181818181678E-2</v>
      </c>
      <c r="Y103" s="66"/>
      <c r="Z103" s="28">
        <f t="shared" ref="Z103:AB103" si="245">IFERROR(AVERAGE(Z104:Z105,Z108,Z111:Z114,Z116:Z123,Z125:Z127,Z133:Z134,Z129:Z130),"-")</f>
        <v>8.2872727272727289</v>
      </c>
      <c r="AA103" s="29">
        <f t="shared" si="245"/>
        <v>8.3831818181818178</v>
      </c>
      <c r="AB103" s="29">
        <f t="shared" si="245"/>
        <v>8.329545454545455</v>
      </c>
      <c r="AC103" s="54">
        <f t="shared" si="215"/>
        <v>9.5909090909088945E-2</v>
      </c>
      <c r="AD103" s="66"/>
      <c r="AE103" s="28">
        <f t="shared" ref="AE103:AG103" si="246">IFERROR(AVERAGE(AE104:AE105,AE108,AE111:AE114,AE116:AE123,AE125:AE127,AE133:AE134,AE129:AE130),"-")</f>
        <v>8.1140909090909084</v>
      </c>
      <c r="AF103" s="29">
        <f t="shared" si="246"/>
        <v>8.2063636363636352</v>
      </c>
      <c r="AG103" s="29">
        <f t="shared" si="246"/>
        <v>8.1531818181818192</v>
      </c>
      <c r="AH103" s="54">
        <f t="shared" si="217"/>
        <v>9.227272727272684E-2</v>
      </c>
      <c r="AI103" s="66"/>
      <c r="AJ103" s="28">
        <f t="shared" ref="AJ103:AL103" si="247">IFERROR(AVERAGE(AJ104:AJ105,AJ108,AJ111:AJ114,AJ116:AJ123,AJ125:AJ127,AJ133:AJ134,AJ129:AJ130),"-")</f>
        <v>7.6886363636363635</v>
      </c>
      <c r="AK103" s="29">
        <f t="shared" si="247"/>
        <v>7.7390909090909075</v>
      </c>
      <c r="AL103" s="29">
        <f t="shared" si="247"/>
        <v>7.7199999999999989</v>
      </c>
      <c r="AM103" s="54">
        <f t="shared" si="219"/>
        <v>5.0454545454543975E-2</v>
      </c>
      <c r="AN103" s="66"/>
      <c r="AO103" s="28">
        <f t="shared" ref="AO103:AQ103" si="248">IFERROR(AVERAGE(AO104:AO105,AO108,AO111:AO114,AO116:AO123,AO125:AO127,AO133:AO134,AO129:AO130),"-")</f>
        <v>7.8849999999999998</v>
      </c>
      <c r="AP103" s="29">
        <f t="shared" si="248"/>
        <v>7.9004545454545454</v>
      </c>
      <c r="AQ103" s="29">
        <f t="shared" si="248"/>
        <v>7.8954545454545446</v>
      </c>
      <c r="AR103" s="54">
        <f t="shared" si="221"/>
        <v>1.545454545454561E-2</v>
      </c>
      <c r="AS103" s="66"/>
      <c r="AT103" s="28">
        <f t="shared" ref="AT103:AV103" si="249">IFERROR(AVERAGE(AT104:AT105,AT108,AT111:AT114,AT116:AT123,AT125:AT127,AT133:AT134,AT129:AT130),"-")</f>
        <v>7.4931818181818182</v>
      </c>
      <c r="AU103" s="29">
        <f t="shared" si="249"/>
        <v>7.5786363636363641</v>
      </c>
      <c r="AV103" s="29">
        <f t="shared" si="249"/>
        <v>7.5454545454545476</v>
      </c>
      <c r="AW103" s="54">
        <f t="shared" si="223"/>
        <v>8.5454545454545894E-2</v>
      </c>
      <c r="AX103" s="66"/>
      <c r="AY103" s="28">
        <f t="shared" ref="AY103:BA103" si="250">IFERROR(AVERAGE(AY104:AY105,AY108,AY111:AY114,AY116:AY123,AY125:AY127,AY133:AY134,AY129:AY130),"-")</f>
        <v>7.5300000000000011</v>
      </c>
      <c r="AZ103" s="29">
        <f t="shared" si="250"/>
        <v>7.6459090909090897</v>
      </c>
      <c r="BA103" s="29">
        <f t="shared" si="250"/>
        <v>7.5954545454545466</v>
      </c>
      <c r="BB103" s="54">
        <f t="shared" si="225"/>
        <v>0.11590909090908852</v>
      </c>
      <c r="BC103" s="66"/>
      <c r="BD103" s="21"/>
      <c r="BE103" s="28">
        <f t="shared" ref="BE103:BG103" si="251">IFERROR(AVERAGE(BE104:BE105,BE108,BE111:BE114,BE116:BE123,BE125:BE127,BE133:BE134,BE129:BE130),"-")</f>
        <v>7.8483333333333336</v>
      </c>
      <c r="BF103" s="29">
        <f t="shared" si="251"/>
        <v>7.7583333333333329</v>
      </c>
      <c r="BG103" s="29">
        <f t="shared" si="251"/>
        <v>7.801666666666665</v>
      </c>
      <c r="BH103" s="54">
        <f t="shared" si="227"/>
        <v>-9.0000000000000746E-2</v>
      </c>
      <c r="BI103" s="66"/>
      <c r="BJ103" s="28" t="str">
        <f t="shared" ref="BJ103:BL103" si="252">IFERROR(AVERAGE(BJ104:BJ105,BJ108,BJ111:BJ114,BJ116:BJ123,BJ125:BJ127,BJ133:BJ134,BJ129:BJ130),"-")</f>
        <v>-</v>
      </c>
      <c r="BK103" s="29">
        <f t="shared" si="252"/>
        <v>8.2350000000000012</v>
      </c>
      <c r="BL103" s="29">
        <f t="shared" si="252"/>
        <v>8.2350000000000012</v>
      </c>
      <c r="BM103" s="54" t="str">
        <f t="shared" si="229"/>
        <v/>
      </c>
      <c r="BN103" s="66"/>
      <c r="BO103" s="28">
        <f t="shared" ref="BO103:BQ103" si="253">IFERROR(AVERAGE(BO104:BO105,BO108,BO111:BO114,BO116:BO123,BO125:BO127,BO133:BO134,BO129:BO130),"-")</f>
        <v>8.2133333333333329</v>
      </c>
      <c r="BP103" s="29">
        <f t="shared" si="253"/>
        <v>8.2033333333333331</v>
      </c>
      <c r="BQ103" s="29">
        <f t="shared" si="253"/>
        <v>8.2100000000000009</v>
      </c>
      <c r="BR103" s="54">
        <f t="shared" si="231"/>
        <v>-9.9999999999997868E-3</v>
      </c>
      <c r="BS103" s="66"/>
      <c r="BT103" s="28">
        <f t="shared" ref="BT103:BV103" si="254">IFERROR(AVERAGE(BT104:BT105,BT108,BT111:BT114,BT116:BT123,BT125:BT127,BT133:BT134,BT129:BT130),"-")</f>
        <v>8.1650000000000009</v>
      </c>
      <c r="BU103" s="29">
        <f t="shared" si="254"/>
        <v>8.2283333333333335</v>
      </c>
      <c r="BV103" s="29">
        <f t="shared" si="254"/>
        <v>8.1966666666666672</v>
      </c>
      <c r="BW103" s="54">
        <f t="shared" si="233"/>
        <v>6.3333333333332575E-2</v>
      </c>
      <c r="BX103" s="66"/>
      <c r="BY103" s="28">
        <f t="shared" ref="BY103:CA103" si="255">IFERROR(AVERAGE(BY104:BY105,BY108,BY111:BY114,BY116:BY123,BY125:BY127,BY133:BY134,BY129:BY130),"-")</f>
        <v>7.8116666666666665</v>
      </c>
      <c r="BZ103" s="29">
        <f t="shared" si="255"/>
        <v>7.6983333333333333</v>
      </c>
      <c r="CA103" s="29">
        <f t="shared" si="255"/>
        <v>7.7566666666666668</v>
      </c>
      <c r="CB103" s="54">
        <f t="shared" si="235"/>
        <v>-0.11333333333333329</v>
      </c>
      <c r="CC103" s="66"/>
      <c r="CD103" s="28">
        <f t="shared" ref="CD103:CF103" si="256">IFERROR(AVERAGE(CD104:CD105,CD108,CD111:CD114,CD116:CD123,CD125:CD127,CD133:CD134,CD129:CD130),"-")</f>
        <v>7.9200000000000008</v>
      </c>
      <c r="CE103" s="29">
        <f t="shared" si="256"/>
        <v>7.9150000000000018</v>
      </c>
      <c r="CF103" s="29">
        <f t="shared" si="256"/>
        <v>7.916666666666667</v>
      </c>
      <c r="CG103" s="54">
        <f t="shared" si="237"/>
        <v>-4.9999999999990052E-3</v>
      </c>
      <c r="CH103" s="66"/>
      <c r="CI103" s="28">
        <f t="shared" ref="CI103:CK103" si="257">IFERROR(AVERAGE(CI104:CI105,CI108,CI111:CI114,CI116:CI123,CI125:CI127,CI133:CI134,CI129:CI130),"-")</f>
        <v>7.705000000000001</v>
      </c>
      <c r="CJ103" s="29">
        <f t="shared" si="257"/>
        <v>7.4783333333333326</v>
      </c>
      <c r="CK103" s="29">
        <f t="shared" si="257"/>
        <v>7.5933333333333328</v>
      </c>
      <c r="CL103" s="54">
        <f t="shared" si="239"/>
        <v>-0.22666666666666835</v>
      </c>
      <c r="CM103" s="66"/>
      <c r="CN103" s="28">
        <f t="shared" ref="CN103:CP103" si="258">IFERROR(AVERAGE(CN104:CN105,CN108,CN111:CN114,CN116:CN123,CN125:CN127,CN133:CN134,CN129:CN130),"-")</f>
        <v>7.4083333333333341</v>
      </c>
      <c r="CO103" s="29">
        <f t="shared" si="258"/>
        <v>7.503333333333333</v>
      </c>
      <c r="CP103" s="29">
        <f t="shared" si="258"/>
        <v>7.4716666666666667</v>
      </c>
      <c r="CQ103" s="54">
        <f t="shared" si="241"/>
        <v>9.4999999999998863E-2</v>
      </c>
      <c r="CR103" s="66"/>
    </row>
    <row r="104" spans="1:96" ht="15.75" thickTop="1" x14ac:dyDescent="0.25">
      <c r="A104" s="74" t="s">
        <v>88</v>
      </c>
      <c r="B104" s="20">
        <v>123</v>
      </c>
      <c r="C104" s="20">
        <v>2</v>
      </c>
      <c r="D104" s="20">
        <v>781278</v>
      </c>
      <c r="E104" s="20" t="s">
        <v>89</v>
      </c>
      <c r="F104" s="20" t="s">
        <v>12</v>
      </c>
      <c r="G104" s="20" t="s">
        <v>13</v>
      </c>
      <c r="H104" s="22" t="s">
        <v>192</v>
      </c>
      <c r="I104" s="44">
        <v>7.17</v>
      </c>
      <c r="J104" s="45">
        <v>7.29</v>
      </c>
      <c r="K104" s="45">
        <v>7.34</v>
      </c>
      <c r="L104" s="45">
        <v>7.24</v>
      </c>
      <c r="M104" s="45">
        <v>7.29</v>
      </c>
      <c r="N104" s="50">
        <v>-0.1</v>
      </c>
      <c r="O104" s="57"/>
      <c r="P104" s="45">
        <v>8.83</v>
      </c>
      <c r="Q104" s="45">
        <v>8.49</v>
      </c>
      <c r="R104" s="45">
        <v>8.66</v>
      </c>
      <c r="S104" s="50">
        <v>-0.34</v>
      </c>
      <c r="T104" s="57" t="s">
        <v>153</v>
      </c>
      <c r="U104" s="45">
        <v>8.5500000000000007</v>
      </c>
      <c r="V104" s="96">
        <v>8.2100000000000009</v>
      </c>
      <c r="W104" s="45">
        <v>8.3800000000000008</v>
      </c>
      <c r="X104" s="50">
        <v>-0.34</v>
      </c>
      <c r="Y104" s="57" t="s">
        <v>153</v>
      </c>
      <c r="Z104" s="45">
        <v>7.93</v>
      </c>
      <c r="AA104" s="45">
        <v>7.69</v>
      </c>
      <c r="AB104" s="45">
        <v>7.81</v>
      </c>
      <c r="AC104" s="50">
        <v>-0.24</v>
      </c>
      <c r="AD104" s="57"/>
      <c r="AE104" s="45">
        <v>8.1999999999999993</v>
      </c>
      <c r="AF104" s="45">
        <v>8.1</v>
      </c>
      <c r="AG104" s="45">
        <v>8.15</v>
      </c>
      <c r="AH104" s="50">
        <v>-0.1</v>
      </c>
      <c r="AI104" s="57"/>
      <c r="AJ104" s="45">
        <v>8.18</v>
      </c>
      <c r="AK104" s="45">
        <v>7.62</v>
      </c>
      <c r="AL104" s="45">
        <v>7.9</v>
      </c>
      <c r="AM104" s="50">
        <v>-0.56000000000000005</v>
      </c>
      <c r="AN104" s="57" t="s">
        <v>153</v>
      </c>
      <c r="AO104" s="45">
        <v>8.33</v>
      </c>
      <c r="AP104" s="45">
        <v>7.86</v>
      </c>
      <c r="AQ104" s="45">
        <v>8.1</v>
      </c>
      <c r="AR104" s="50">
        <v>-0.47</v>
      </c>
      <c r="AS104" s="57" t="s">
        <v>153</v>
      </c>
      <c r="AT104" s="45">
        <v>8.02</v>
      </c>
      <c r="AU104" s="45">
        <v>7.38</v>
      </c>
      <c r="AV104" s="45">
        <v>7.7</v>
      </c>
      <c r="AW104" s="50">
        <v>-0.64</v>
      </c>
      <c r="AX104" s="57" t="s">
        <v>153</v>
      </c>
      <c r="AY104" s="93">
        <v>6.79</v>
      </c>
      <c r="AZ104" s="45">
        <v>7.18</v>
      </c>
      <c r="BA104" s="45">
        <v>7.1</v>
      </c>
      <c r="BB104" s="50">
        <v>0.39</v>
      </c>
      <c r="BC104" s="51"/>
      <c r="BD104" s="21"/>
      <c r="BE104" s="92" t="s">
        <v>157</v>
      </c>
      <c r="BF104" s="46" t="s">
        <v>157</v>
      </c>
      <c r="BG104" s="46" t="s">
        <v>157</v>
      </c>
      <c r="BH104" s="107" t="s">
        <v>157</v>
      </c>
      <c r="BI104" s="51"/>
      <c r="BJ104" s="46" t="s">
        <v>157</v>
      </c>
      <c r="BK104" s="46" t="s">
        <v>157</v>
      </c>
      <c r="BL104" s="46" t="s">
        <v>157</v>
      </c>
      <c r="BM104" s="107" t="s">
        <v>157</v>
      </c>
      <c r="BN104" s="51"/>
      <c r="BO104" s="46" t="s">
        <v>157</v>
      </c>
      <c r="BP104" s="46" t="s">
        <v>157</v>
      </c>
      <c r="BQ104" s="46" t="s">
        <v>157</v>
      </c>
      <c r="BR104" s="107" t="s">
        <v>157</v>
      </c>
      <c r="BS104" s="51"/>
      <c r="BT104" s="46" t="s">
        <v>157</v>
      </c>
      <c r="BU104" s="46" t="s">
        <v>157</v>
      </c>
      <c r="BV104" s="46" t="s">
        <v>157</v>
      </c>
      <c r="BW104" s="107" t="s">
        <v>157</v>
      </c>
      <c r="BX104" s="51"/>
      <c r="BY104" s="46" t="s">
        <v>157</v>
      </c>
      <c r="BZ104" s="46" t="s">
        <v>157</v>
      </c>
      <c r="CA104" s="46" t="s">
        <v>157</v>
      </c>
      <c r="CB104" s="107" t="s">
        <v>157</v>
      </c>
      <c r="CC104" s="51"/>
      <c r="CD104" s="46" t="s">
        <v>157</v>
      </c>
      <c r="CE104" s="46" t="s">
        <v>157</v>
      </c>
      <c r="CF104" s="46" t="s">
        <v>157</v>
      </c>
      <c r="CG104" s="107" t="s">
        <v>157</v>
      </c>
      <c r="CH104" s="51"/>
      <c r="CI104" s="46" t="s">
        <v>157</v>
      </c>
      <c r="CJ104" s="46" t="s">
        <v>157</v>
      </c>
      <c r="CK104" s="46" t="s">
        <v>157</v>
      </c>
      <c r="CL104" s="107" t="s">
        <v>157</v>
      </c>
      <c r="CM104" s="51"/>
      <c r="CN104" s="46" t="s">
        <v>157</v>
      </c>
      <c r="CO104" s="46" t="s">
        <v>157</v>
      </c>
      <c r="CP104" s="46" t="s">
        <v>157</v>
      </c>
      <c r="CQ104" s="107" t="s">
        <v>157</v>
      </c>
      <c r="CR104" s="51"/>
    </row>
    <row r="105" spans="1:96" x14ac:dyDescent="0.25">
      <c r="A105" s="26" t="s">
        <v>88</v>
      </c>
      <c r="B105" s="23">
        <v>24</v>
      </c>
      <c r="C105" s="23">
        <v>3</v>
      </c>
      <c r="D105" s="23">
        <v>319012</v>
      </c>
      <c r="E105" s="23" t="s">
        <v>90</v>
      </c>
      <c r="F105" s="23" t="s">
        <v>12</v>
      </c>
      <c r="G105" s="23" t="s">
        <v>13</v>
      </c>
      <c r="H105" s="22" t="s">
        <v>192</v>
      </c>
      <c r="I105" s="34">
        <v>7.88</v>
      </c>
      <c r="J105" s="37">
        <v>7.55</v>
      </c>
      <c r="K105" s="37">
        <v>8.24</v>
      </c>
      <c r="L105" s="37">
        <v>7.76</v>
      </c>
      <c r="M105" s="37">
        <v>7.89</v>
      </c>
      <c r="N105" s="54">
        <v>-0.48</v>
      </c>
      <c r="O105" s="59" t="s">
        <v>153</v>
      </c>
      <c r="P105" s="37">
        <v>8.3699999999999992</v>
      </c>
      <c r="Q105" s="37">
        <v>8.5399999999999991</v>
      </c>
      <c r="R105" s="37">
        <v>8.3000000000000007</v>
      </c>
      <c r="S105" s="54">
        <v>0.17</v>
      </c>
      <c r="T105" s="59"/>
      <c r="U105" s="37">
        <v>8.3000000000000007</v>
      </c>
      <c r="V105" s="95">
        <v>8.51</v>
      </c>
      <c r="W105" s="37">
        <v>8.2899999999999991</v>
      </c>
      <c r="X105" s="54">
        <v>0.21</v>
      </c>
      <c r="Y105" s="59"/>
      <c r="Z105" s="37">
        <v>8.3000000000000007</v>
      </c>
      <c r="AA105" s="37">
        <v>8.5500000000000007</v>
      </c>
      <c r="AB105" s="37">
        <v>8.17</v>
      </c>
      <c r="AC105" s="54">
        <v>0.25</v>
      </c>
      <c r="AD105" s="59" t="s">
        <v>152</v>
      </c>
      <c r="AE105" s="37">
        <v>8.69</v>
      </c>
      <c r="AF105" s="37">
        <v>8.67</v>
      </c>
      <c r="AG105" s="37">
        <v>8.5299999999999994</v>
      </c>
      <c r="AH105" s="54">
        <v>-0.02</v>
      </c>
      <c r="AI105" s="59"/>
      <c r="AJ105" s="37">
        <v>8.09</v>
      </c>
      <c r="AK105" s="95">
        <v>8.14</v>
      </c>
      <c r="AL105" s="37">
        <v>8.1</v>
      </c>
      <c r="AM105" s="54">
        <v>0.05</v>
      </c>
      <c r="AN105" s="59"/>
      <c r="AO105" s="37">
        <v>8.0399999999999991</v>
      </c>
      <c r="AP105" s="95">
        <v>8.3800000000000008</v>
      </c>
      <c r="AQ105" s="37">
        <v>8.2200000000000006</v>
      </c>
      <c r="AR105" s="54">
        <v>0.34</v>
      </c>
      <c r="AS105" s="59" t="s">
        <v>152</v>
      </c>
      <c r="AT105" s="37">
        <v>8.14</v>
      </c>
      <c r="AU105" s="37">
        <v>7.9</v>
      </c>
      <c r="AV105" s="37">
        <v>7.98</v>
      </c>
      <c r="AW105" s="54">
        <v>-0.24</v>
      </c>
      <c r="AX105" s="59"/>
      <c r="AY105" s="37">
        <v>7.91</v>
      </c>
      <c r="AZ105" s="37">
        <v>7.4</v>
      </c>
      <c r="BA105" s="37">
        <v>7.46</v>
      </c>
      <c r="BB105" s="54">
        <v>-0.51</v>
      </c>
      <c r="BC105" s="59" t="s">
        <v>153</v>
      </c>
      <c r="BD105" s="21"/>
      <c r="BE105" s="34">
        <v>8.49</v>
      </c>
      <c r="BF105" s="37">
        <v>7.68</v>
      </c>
      <c r="BG105" s="37">
        <v>8.08</v>
      </c>
      <c r="BH105" s="54">
        <v>-0.81</v>
      </c>
      <c r="BI105" s="59" t="s">
        <v>153</v>
      </c>
      <c r="BJ105" s="42" t="s">
        <v>157</v>
      </c>
      <c r="BK105" s="37">
        <v>8.14</v>
      </c>
      <c r="BL105" s="37">
        <v>8.14</v>
      </c>
      <c r="BM105" s="54" t="s">
        <v>157</v>
      </c>
      <c r="BN105" s="59"/>
      <c r="BO105" s="37">
        <v>8.48</v>
      </c>
      <c r="BP105" s="37">
        <v>8.0299999999999994</v>
      </c>
      <c r="BQ105" s="37">
        <v>8.26</v>
      </c>
      <c r="BR105" s="54">
        <v>-0.45</v>
      </c>
      <c r="BS105" s="59" t="s">
        <v>153</v>
      </c>
      <c r="BT105" s="37">
        <v>8.76</v>
      </c>
      <c r="BU105" s="37">
        <v>8.3800000000000008</v>
      </c>
      <c r="BV105" s="37">
        <v>8.57</v>
      </c>
      <c r="BW105" s="54">
        <v>-0.38</v>
      </c>
      <c r="BX105" s="59" t="s">
        <v>153</v>
      </c>
      <c r="BY105" s="37">
        <v>8.42</v>
      </c>
      <c r="BZ105" s="37">
        <v>7.54</v>
      </c>
      <c r="CA105" s="37">
        <v>7.98</v>
      </c>
      <c r="CB105" s="54">
        <v>-0.88</v>
      </c>
      <c r="CC105" s="59" t="s">
        <v>153</v>
      </c>
      <c r="CD105" s="37">
        <v>8.3800000000000008</v>
      </c>
      <c r="CE105" s="37">
        <v>7.88</v>
      </c>
      <c r="CF105" s="37">
        <v>8.1300000000000008</v>
      </c>
      <c r="CG105" s="54">
        <v>-0.5</v>
      </c>
      <c r="CH105" s="59" t="s">
        <v>153</v>
      </c>
      <c r="CI105" s="37">
        <v>8.4700000000000006</v>
      </c>
      <c r="CJ105" s="37">
        <v>7.2</v>
      </c>
      <c r="CK105" s="37">
        <v>7.83</v>
      </c>
      <c r="CL105" s="54">
        <v>-1.27</v>
      </c>
      <c r="CM105" s="59" t="s">
        <v>153</v>
      </c>
      <c r="CN105" s="62">
        <v>7.22</v>
      </c>
      <c r="CO105" s="41">
        <v>6.78</v>
      </c>
      <c r="CP105" s="36">
        <v>6.99</v>
      </c>
      <c r="CQ105" s="54">
        <v>-0.44</v>
      </c>
      <c r="CR105" s="55"/>
    </row>
    <row r="106" spans="1:96" x14ac:dyDescent="0.25">
      <c r="A106" s="26" t="s">
        <v>88</v>
      </c>
      <c r="B106" s="23" t="s">
        <v>25</v>
      </c>
      <c r="C106" s="23">
        <v>2</v>
      </c>
      <c r="D106" s="23">
        <v>751404</v>
      </c>
      <c r="E106" s="23" t="s">
        <v>91</v>
      </c>
      <c r="F106" s="23" t="s">
        <v>12</v>
      </c>
      <c r="G106" s="23" t="s">
        <v>13</v>
      </c>
      <c r="H106" s="22"/>
      <c r="I106" s="34">
        <v>7.83</v>
      </c>
      <c r="J106" s="37">
        <v>7.69</v>
      </c>
      <c r="K106" s="42" t="s">
        <v>157</v>
      </c>
      <c r="L106" s="42" t="s">
        <v>157</v>
      </c>
      <c r="M106" s="42" t="s">
        <v>157</v>
      </c>
      <c r="N106" s="53" t="s">
        <v>157</v>
      </c>
      <c r="O106" s="55"/>
      <c r="P106" s="42" t="s">
        <v>157</v>
      </c>
      <c r="Q106" s="42" t="s">
        <v>157</v>
      </c>
      <c r="R106" s="42" t="s">
        <v>157</v>
      </c>
      <c r="S106" s="53" t="s">
        <v>157</v>
      </c>
      <c r="T106" s="55"/>
      <c r="U106" s="42" t="s">
        <v>157</v>
      </c>
      <c r="V106" s="42" t="s">
        <v>157</v>
      </c>
      <c r="W106" s="42" t="s">
        <v>157</v>
      </c>
      <c r="X106" s="53" t="s">
        <v>157</v>
      </c>
      <c r="Y106" s="55"/>
      <c r="Z106" s="42" t="s">
        <v>157</v>
      </c>
      <c r="AA106" s="42" t="s">
        <v>157</v>
      </c>
      <c r="AB106" s="42" t="s">
        <v>157</v>
      </c>
      <c r="AC106" s="53" t="s">
        <v>157</v>
      </c>
      <c r="AD106" s="55"/>
      <c r="AE106" s="42" t="s">
        <v>157</v>
      </c>
      <c r="AF106" s="42" t="s">
        <v>157</v>
      </c>
      <c r="AG106" s="42" t="s">
        <v>157</v>
      </c>
      <c r="AH106" s="53" t="s">
        <v>157</v>
      </c>
      <c r="AI106" s="55"/>
      <c r="AJ106" s="42" t="s">
        <v>157</v>
      </c>
      <c r="AK106" s="42" t="s">
        <v>157</v>
      </c>
      <c r="AL106" s="42" t="s">
        <v>157</v>
      </c>
      <c r="AM106" s="53" t="s">
        <v>157</v>
      </c>
      <c r="AN106" s="55"/>
      <c r="AO106" s="42" t="s">
        <v>157</v>
      </c>
      <c r="AP106" s="42" t="s">
        <v>157</v>
      </c>
      <c r="AQ106" s="42" t="s">
        <v>157</v>
      </c>
      <c r="AR106" s="53" t="s">
        <v>157</v>
      </c>
      <c r="AS106" s="55"/>
      <c r="AT106" s="42" t="s">
        <v>157</v>
      </c>
      <c r="AU106" s="42" t="s">
        <v>157</v>
      </c>
      <c r="AV106" s="42" t="s">
        <v>157</v>
      </c>
      <c r="AW106" s="53" t="s">
        <v>157</v>
      </c>
      <c r="AX106" s="55"/>
      <c r="AY106" s="42" t="s">
        <v>157</v>
      </c>
      <c r="AZ106" s="42" t="s">
        <v>157</v>
      </c>
      <c r="BA106" s="42" t="s">
        <v>157</v>
      </c>
      <c r="BB106" s="53" t="s">
        <v>157</v>
      </c>
      <c r="BC106" s="55"/>
      <c r="BD106" s="21"/>
      <c r="BE106" s="43" t="s">
        <v>157</v>
      </c>
      <c r="BF106" s="42" t="s">
        <v>157</v>
      </c>
      <c r="BG106" s="42" t="s">
        <v>157</v>
      </c>
      <c r="BH106" s="53" t="s">
        <v>157</v>
      </c>
      <c r="BI106" s="55"/>
      <c r="BJ106" s="42" t="s">
        <v>157</v>
      </c>
      <c r="BK106" s="42" t="s">
        <v>157</v>
      </c>
      <c r="BL106" s="42" t="s">
        <v>157</v>
      </c>
      <c r="BM106" s="53" t="s">
        <v>157</v>
      </c>
      <c r="BN106" s="55"/>
      <c r="BO106" s="42" t="s">
        <v>157</v>
      </c>
      <c r="BP106" s="42" t="s">
        <v>157</v>
      </c>
      <c r="BQ106" s="42" t="s">
        <v>157</v>
      </c>
      <c r="BR106" s="53" t="s">
        <v>157</v>
      </c>
      <c r="BS106" s="55"/>
      <c r="BT106" s="42" t="s">
        <v>157</v>
      </c>
      <c r="BU106" s="42" t="s">
        <v>157</v>
      </c>
      <c r="BV106" s="42" t="s">
        <v>157</v>
      </c>
      <c r="BW106" s="53" t="s">
        <v>157</v>
      </c>
      <c r="BX106" s="55"/>
      <c r="BY106" s="42" t="s">
        <v>157</v>
      </c>
      <c r="BZ106" s="42" t="s">
        <v>157</v>
      </c>
      <c r="CA106" s="42" t="s">
        <v>157</v>
      </c>
      <c r="CB106" s="53" t="s">
        <v>157</v>
      </c>
      <c r="CC106" s="55"/>
      <c r="CD106" s="42" t="s">
        <v>157</v>
      </c>
      <c r="CE106" s="42" t="s">
        <v>157</v>
      </c>
      <c r="CF106" s="42" t="s">
        <v>157</v>
      </c>
      <c r="CG106" s="53" t="s">
        <v>157</v>
      </c>
      <c r="CH106" s="55"/>
      <c r="CI106" s="42" t="s">
        <v>157</v>
      </c>
      <c r="CJ106" s="42" t="s">
        <v>157</v>
      </c>
      <c r="CK106" s="42" t="s">
        <v>157</v>
      </c>
      <c r="CL106" s="53" t="s">
        <v>157</v>
      </c>
      <c r="CM106" s="55"/>
      <c r="CN106" s="42" t="s">
        <v>157</v>
      </c>
      <c r="CO106" s="42" t="s">
        <v>157</v>
      </c>
      <c r="CP106" s="42" t="s">
        <v>157</v>
      </c>
      <c r="CQ106" s="53" t="s">
        <v>157</v>
      </c>
      <c r="CR106" s="55"/>
    </row>
    <row r="107" spans="1:96" x14ac:dyDescent="0.25">
      <c r="A107" s="26" t="s">
        <v>88</v>
      </c>
      <c r="B107" s="23" t="s">
        <v>25</v>
      </c>
      <c r="C107" s="23">
        <v>2</v>
      </c>
      <c r="D107" s="23">
        <v>615005</v>
      </c>
      <c r="E107" s="23" t="s">
        <v>92</v>
      </c>
      <c r="F107" s="23" t="s">
        <v>12</v>
      </c>
      <c r="G107" s="23" t="s">
        <v>13</v>
      </c>
      <c r="H107" s="22"/>
      <c r="I107" s="43" t="s">
        <v>157</v>
      </c>
      <c r="J107" s="37">
        <v>8.0299999999999994</v>
      </c>
      <c r="K107" s="42" t="s">
        <v>157</v>
      </c>
      <c r="L107" s="42" t="s">
        <v>157</v>
      </c>
      <c r="M107" s="42" t="s">
        <v>157</v>
      </c>
      <c r="N107" s="53" t="s">
        <v>157</v>
      </c>
      <c r="O107" s="55"/>
      <c r="P107" s="42" t="s">
        <v>157</v>
      </c>
      <c r="Q107" s="42" t="s">
        <v>157</v>
      </c>
      <c r="R107" s="42" t="s">
        <v>157</v>
      </c>
      <c r="S107" s="53" t="s">
        <v>157</v>
      </c>
      <c r="T107" s="55"/>
      <c r="U107" s="42" t="s">
        <v>157</v>
      </c>
      <c r="V107" s="42" t="s">
        <v>157</v>
      </c>
      <c r="W107" s="42" t="s">
        <v>157</v>
      </c>
      <c r="X107" s="53" t="s">
        <v>157</v>
      </c>
      <c r="Y107" s="55"/>
      <c r="Z107" s="42" t="s">
        <v>157</v>
      </c>
      <c r="AA107" s="42" t="s">
        <v>157</v>
      </c>
      <c r="AB107" s="42" t="s">
        <v>157</v>
      </c>
      <c r="AC107" s="53" t="s">
        <v>157</v>
      </c>
      <c r="AD107" s="55"/>
      <c r="AE107" s="42" t="s">
        <v>157</v>
      </c>
      <c r="AF107" s="42" t="s">
        <v>157</v>
      </c>
      <c r="AG107" s="42" t="s">
        <v>157</v>
      </c>
      <c r="AH107" s="53" t="s">
        <v>157</v>
      </c>
      <c r="AI107" s="55"/>
      <c r="AJ107" s="42" t="s">
        <v>157</v>
      </c>
      <c r="AK107" s="42" t="s">
        <v>157</v>
      </c>
      <c r="AL107" s="42" t="s">
        <v>157</v>
      </c>
      <c r="AM107" s="53" t="s">
        <v>157</v>
      </c>
      <c r="AN107" s="55"/>
      <c r="AO107" s="42" t="s">
        <v>157</v>
      </c>
      <c r="AP107" s="42" t="s">
        <v>157</v>
      </c>
      <c r="AQ107" s="42" t="s">
        <v>157</v>
      </c>
      <c r="AR107" s="53" t="s">
        <v>157</v>
      </c>
      <c r="AS107" s="55"/>
      <c r="AT107" s="42" t="s">
        <v>157</v>
      </c>
      <c r="AU107" s="42" t="s">
        <v>157</v>
      </c>
      <c r="AV107" s="42" t="s">
        <v>157</v>
      </c>
      <c r="AW107" s="53" t="s">
        <v>157</v>
      </c>
      <c r="AX107" s="55"/>
      <c r="AY107" s="42" t="s">
        <v>157</v>
      </c>
      <c r="AZ107" s="42" t="s">
        <v>157</v>
      </c>
      <c r="BA107" s="42" t="s">
        <v>157</v>
      </c>
      <c r="BB107" s="53" t="s">
        <v>157</v>
      </c>
      <c r="BC107" s="55"/>
      <c r="BD107" s="21"/>
      <c r="BE107" s="43" t="s">
        <v>157</v>
      </c>
      <c r="BF107" s="42" t="s">
        <v>157</v>
      </c>
      <c r="BG107" s="42" t="s">
        <v>157</v>
      </c>
      <c r="BH107" s="53" t="s">
        <v>157</v>
      </c>
      <c r="BI107" s="55"/>
      <c r="BJ107" s="42" t="s">
        <v>157</v>
      </c>
      <c r="BK107" s="42" t="s">
        <v>157</v>
      </c>
      <c r="BL107" s="42" t="s">
        <v>157</v>
      </c>
      <c r="BM107" s="53" t="s">
        <v>157</v>
      </c>
      <c r="BN107" s="55"/>
      <c r="BO107" s="42" t="s">
        <v>157</v>
      </c>
      <c r="BP107" s="42" t="s">
        <v>157</v>
      </c>
      <c r="BQ107" s="42" t="s">
        <v>157</v>
      </c>
      <c r="BR107" s="53" t="s">
        <v>157</v>
      </c>
      <c r="BS107" s="55"/>
      <c r="BT107" s="42" t="s">
        <v>157</v>
      </c>
      <c r="BU107" s="42" t="s">
        <v>157</v>
      </c>
      <c r="BV107" s="42" t="s">
        <v>157</v>
      </c>
      <c r="BW107" s="53" t="s">
        <v>157</v>
      </c>
      <c r="BX107" s="55"/>
      <c r="BY107" s="42" t="s">
        <v>157</v>
      </c>
      <c r="BZ107" s="42" t="s">
        <v>157</v>
      </c>
      <c r="CA107" s="42" t="s">
        <v>157</v>
      </c>
      <c r="CB107" s="53" t="s">
        <v>157</v>
      </c>
      <c r="CC107" s="55"/>
      <c r="CD107" s="42" t="s">
        <v>157</v>
      </c>
      <c r="CE107" s="42" t="s">
        <v>157</v>
      </c>
      <c r="CF107" s="42" t="s">
        <v>157</v>
      </c>
      <c r="CG107" s="53" t="s">
        <v>157</v>
      </c>
      <c r="CH107" s="55"/>
      <c r="CI107" s="42" t="s">
        <v>157</v>
      </c>
      <c r="CJ107" s="42" t="s">
        <v>157</v>
      </c>
      <c r="CK107" s="42" t="s">
        <v>157</v>
      </c>
      <c r="CL107" s="53" t="s">
        <v>157</v>
      </c>
      <c r="CM107" s="55"/>
      <c r="CN107" s="42" t="s">
        <v>157</v>
      </c>
      <c r="CO107" s="42" t="s">
        <v>157</v>
      </c>
      <c r="CP107" s="42" t="s">
        <v>157</v>
      </c>
      <c r="CQ107" s="53" t="s">
        <v>157</v>
      </c>
      <c r="CR107" s="55"/>
    </row>
    <row r="108" spans="1:96" x14ac:dyDescent="0.25">
      <c r="A108" s="26" t="s">
        <v>88</v>
      </c>
      <c r="B108" s="23">
        <v>123</v>
      </c>
      <c r="C108" s="23">
        <v>2</v>
      </c>
      <c r="D108" s="23">
        <v>757674</v>
      </c>
      <c r="E108" s="23" t="s">
        <v>93</v>
      </c>
      <c r="F108" s="23" t="s">
        <v>12</v>
      </c>
      <c r="G108" s="23" t="s">
        <v>13</v>
      </c>
      <c r="H108" s="22" t="s">
        <v>192</v>
      </c>
      <c r="I108" s="43" t="s">
        <v>157</v>
      </c>
      <c r="J108" s="37">
        <v>7.57</v>
      </c>
      <c r="K108" s="37">
        <v>7.68</v>
      </c>
      <c r="L108" s="37">
        <v>7.07</v>
      </c>
      <c r="M108" s="37">
        <v>7.38</v>
      </c>
      <c r="N108" s="54">
        <v>-0.61</v>
      </c>
      <c r="O108" s="59" t="s">
        <v>153</v>
      </c>
      <c r="P108" s="37">
        <v>8.42</v>
      </c>
      <c r="Q108" s="37">
        <v>8.34</v>
      </c>
      <c r="R108" s="37">
        <v>8.3800000000000008</v>
      </c>
      <c r="S108" s="54">
        <v>-0.08</v>
      </c>
      <c r="T108" s="59"/>
      <c r="U108" s="37">
        <v>8.15</v>
      </c>
      <c r="V108" s="37">
        <v>7.94</v>
      </c>
      <c r="W108" s="37">
        <v>8.0500000000000007</v>
      </c>
      <c r="X108" s="54">
        <v>-0.21</v>
      </c>
      <c r="Y108" s="59"/>
      <c r="Z108" s="37">
        <v>8.41</v>
      </c>
      <c r="AA108" s="37">
        <v>8.4</v>
      </c>
      <c r="AB108" s="37">
        <v>8.4</v>
      </c>
      <c r="AC108" s="54">
        <v>-0.01</v>
      </c>
      <c r="AD108" s="59"/>
      <c r="AE108" s="37">
        <v>7.95</v>
      </c>
      <c r="AF108" s="37">
        <v>7.8</v>
      </c>
      <c r="AG108" s="37">
        <v>7.87</v>
      </c>
      <c r="AH108" s="54">
        <v>-0.15</v>
      </c>
      <c r="AI108" s="59"/>
      <c r="AJ108" s="37">
        <v>7.86</v>
      </c>
      <c r="AK108" s="37">
        <v>7.34</v>
      </c>
      <c r="AL108" s="37">
        <v>7.6</v>
      </c>
      <c r="AM108" s="54">
        <v>-0.52</v>
      </c>
      <c r="AN108" s="59" t="s">
        <v>153</v>
      </c>
      <c r="AO108" s="37">
        <v>7.88</v>
      </c>
      <c r="AP108" s="37">
        <v>7.51</v>
      </c>
      <c r="AQ108" s="37">
        <v>7.7</v>
      </c>
      <c r="AR108" s="54">
        <v>-0.37</v>
      </c>
      <c r="AS108" s="59" t="s">
        <v>153</v>
      </c>
      <c r="AT108" s="37">
        <v>7.84</v>
      </c>
      <c r="AU108" s="37">
        <v>7.18</v>
      </c>
      <c r="AV108" s="37">
        <v>7.51</v>
      </c>
      <c r="AW108" s="54">
        <v>-0.66</v>
      </c>
      <c r="AX108" s="59" t="s">
        <v>153</v>
      </c>
      <c r="AY108" s="37">
        <v>8.0500000000000007</v>
      </c>
      <c r="AZ108" s="37">
        <v>7.7</v>
      </c>
      <c r="BA108" s="37">
        <v>7.89</v>
      </c>
      <c r="BB108" s="54">
        <v>-0.35</v>
      </c>
      <c r="BC108" s="59"/>
      <c r="BD108" s="21"/>
      <c r="BE108" s="43" t="s">
        <v>157</v>
      </c>
      <c r="BF108" s="42" t="s">
        <v>157</v>
      </c>
      <c r="BG108" s="42" t="s">
        <v>157</v>
      </c>
      <c r="BH108" s="53" t="s">
        <v>157</v>
      </c>
      <c r="BI108" s="55"/>
      <c r="BJ108" s="42" t="s">
        <v>157</v>
      </c>
      <c r="BK108" s="42" t="s">
        <v>157</v>
      </c>
      <c r="BL108" s="42" t="s">
        <v>157</v>
      </c>
      <c r="BM108" s="53" t="s">
        <v>157</v>
      </c>
      <c r="BN108" s="55"/>
      <c r="BO108" s="42" t="s">
        <v>157</v>
      </c>
      <c r="BP108" s="42" t="s">
        <v>157</v>
      </c>
      <c r="BQ108" s="42" t="s">
        <v>157</v>
      </c>
      <c r="BR108" s="53" t="s">
        <v>157</v>
      </c>
      <c r="BS108" s="55"/>
      <c r="BT108" s="42" t="s">
        <v>157</v>
      </c>
      <c r="BU108" s="42" t="s">
        <v>157</v>
      </c>
      <c r="BV108" s="42" t="s">
        <v>157</v>
      </c>
      <c r="BW108" s="53" t="s">
        <v>157</v>
      </c>
      <c r="BX108" s="55"/>
      <c r="BY108" s="42" t="s">
        <v>157</v>
      </c>
      <c r="BZ108" s="42" t="s">
        <v>157</v>
      </c>
      <c r="CA108" s="42" t="s">
        <v>157</v>
      </c>
      <c r="CB108" s="53" t="s">
        <v>157</v>
      </c>
      <c r="CC108" s="55"/>
      <c r="CD108" s="42" t="s">
        <v>157</v>
      </c>
      <c r="CE108" s="42" t="s">
        <v>157</v>
      </c>
      <c r="CF108" s="42" t="s">
        <v>157</v>
      </c>
      <c r="CG108" s="53" t="s">
        <v>157</v>
      </c>
      <c r="CH108" s="55"/>
      <c r="CI108" s="42" t="s">
        <v>157</v>
      </c>
      <c r="CJ108" s="42" t="s">
        <v>157</v>
      </c>
      <c r="CK108" s="42" t="s">
        <v>157</v>
      </c>
      <c r="CL108" s="53" t="s">
        <v>157</v>
      </c>
      <c r="CM108" s="55"/>
      <c r="CN108" s="42" t="s">
        <v>157</v>
      </c>
      <c r="CO108" s="42" t="s">
        <v>157</v>
      </c>
      <c r="CP108" s="42" t="s">
        <v>157</v>
      </c>
      <c r="CQ108" s="53" t="s">
        <v>157</v>
      </c>
      <c r="CR108" s="55"/>
    </row>
    <row r="109" spans="1:96" s="32" customFormat="1" x14ac:dyDescent="0.25">
      <c r="A109" s="26" t="s">
        <v>88</v>
      </c>
      <c r="B109" s="23" t="s">
        <v>25</v>
      </c>
      <c r="C109" s="23">
        <v>1</v>
      </c>
      <c r="D109" s="23">
        <v>751750</v>
      </c>
      <c r="E109" s="23" t="s">
        <v>166</v>
      </c>
      <c r="F109" s="23" t="s">
        <v>12</v>
      </c>
      <c r="G109" s="23" t="s">
        <v>13</v>
      </c>
      <c r="H109" s="22" t="s">
        <v>192</v>
      </c>
      <c r="I109" s="43" t="s">
        <v>157</v>
      </c>
      <c r="J109" s="42" t="s">
        <v>157</v>
      </c>
      <c r="K109" s="42" t="s">
        <v>157</v>
      </c>
      <c r="L109" s="37">
        <v>7.73</v>
      </c>
      <c r="M109" s="37">
        <v>7.73</v>
      </c>
      <c r="N109" s="54" t="s">
        <v>157</v>
      </c>
      <c r="O109" s="59"/>
      <c r="P109" s="42" t="s">
        <v>157</v>
      </c>
      <c r="Q109" s="37">
        <v>8.41</v>
      </c>
      <c r="R109" s="37">
        <v>8.41</v>
      </c>
      <c r="S109" s="54" t="s">
        <v>157</v>
      </c>
      <c r="T109" s="59"/>
      <c r="U109" s="42" t="s">
        <v>157</v>
      </c>
      <c r="V109" s="95">
        <v>8.06</v>
      </c>
      <c r="W109" s="37">
        <v>8.06</v>
      </c>
      <c r="X109" s="54" t="s">
        <v>157</v>
      </c>
      <c r="Y109" s="59"/>
      <c r="Z109" s="42" t="s">
        <v>157</v>
      </c>
      <c r="AA109" s="37">
        <v>8.2799999999999994</v>
      </c>
      <c r="AB109" s="37">
        <v>8.2799999999999994</v>
      </c>
      <c r="AC109" s="54" t="s">
        <v>157</v>
      </c>
      <c r="AD109" s="59"/>
      <c r="AE109" s="42" t="s">
        <v>157</v>
      </c>
      <c r="AF109" s="37">
        <v>8.23</v>
      </c>
      <c r="AG109" s="37">
        <v>8.23</v>
      </c>
      <c r="AH109" s="54" t="s">
        <v>157</v>
      </c>
      <c r="AI109" s="59"/>
      <c r="AJ109" s="42" t="s">
        <v>157</v>
      </c>
      <c r="AK109" s="95">
        <v>8.08</v>
      </c>
      <c r="AL109" s="37">
        <v>8.08</v>
      </c>
      <c r="AM109" s="54" t="s">
        <v>157</v>
      </c>
      <c r="AN109" s="59"/>
      <c r="AO109" s="42" t="s">
        <v>157</v>
      </c>
      <c r="AP109" s="95">
        <v>8.18</v>
      </c>
      <c r="AQ109" s="37">
        <v>8.18</v>
      </c>
      <c r="AR109" s="54" t="s">
        <v>157</v>
      </c>
      <c r="AS109" s="59"/>
      <c r="AT109" s="42" t="s">
        <v>157</v>
      </c>
      <c r="AU109" s="37">
        <v>7.98</v>
      </c>
      <c r="AV109" s="37">
        <v>7.98</v>
      </c>
      <c r="AW109" s="54" t="s">
        <v>157</v>
      </c>
      <c r="AX109" s="59"/>
      <c r="AY109" s="42" t="s">
        <v>157</v>
      </c>
      <c r="AZ109" s="37">
        <v>7.55</v>
      </c>
      <c r="BA109" s="37">
        <v>7.55</v>
      </c>
      <c r="BB109" s="54" t="s">
        <v>157</v>
      </c>
      <c r="BC109" s="59"/>
      <c r="BD109" s="21"/>
      <c r="BE109" s="43" t="s">
        <v>157</v>
      </c>
      <c r="BF109" s="42" t="s">
        <v>157</v>
      </c>
      <c r="BG109" s="42" t="s">
        <v>157</v>
      </c>
      <c r="BH109" s="53" t="s">
        <v>157</v>
      </c>
      <c r="BI109" s="55"/>
      <c r="BJ109" s="42" t="s">
        <v>157</v>
      </c>
      <c r="BK109" s="42" t="s">
        <v>157</v>
      </c>
      <c r="BL109" s="42" t="s">
        <v>157</v>
      </c>
      <c r="BM109" s="54" t="s">
        <v>157</v>
      </c>
      <c r="BN109" s="59"/>
      <c r="BO109" s="42" t="s">
        <v>157</v>
      </c>
      <c r="BP109" s="42" t="s">
        <v>157</v>
      </c>
      <c r="BQ109" s="42" t="s">
        <v>157</v>
      </c>
      <c r="BR109" s="53" t="s">
        <v>157</v>
      </c>
      <c r="BS109" s="55"/>
      <c r="BT109" s="42" t="s">
        <v>157</v>
      </c>
      <c r="BU109" s="42" t="s">
        <v>157</v>
      </c>
      <c r="BV109" s="42" t="s">
        <v>157</v>
      </c>
      <c r="BW109" s="53" t="s">
        <v>157</v>
      </c>
      <c r="BX109" s="55"/>
      <c r="BY109" s="42" t="s">
        <v>157</v>
      </c>
      <c r="BZ109" s="42" t="s">
        <v>157</v>
      </c>
      <c r="CA109" s="42" t="s">
        <v>157</v>
      </c>
      <c r="CB109" s="53" t="s">
        <v>157</v>
      </c>
      <c r="CC109" s="55"/>
      <c r="CD109" s="42" t="s">
        <v>157</v>
      </c>
      <c r="CE109" s="42" t="s">
        <v>157</v>
      </c>
      <c r="CF109" s="42" t="s">
        <v>157</v>
      </c>
      <c r="CG109" s="53" t="s">
        <v>157</v>
      </c>
      <c r="CH109" s="55"/>
      <c r="CI109" s="42" t="s">
        <v>157</v>
      </c>
      <c r="CJ109" s="42" t="s">
        <v>157</v>
      </c>
      <c r="CK109" s="42" t="s">
        <v>157</v>
      </c>
      <c r="CL109" s="53" t="s">
        <v>157</v>
      </c>
      <c r="CM109" s="55"/>
      <c r="CN109" s="42" t="s">
        <v>157</v>
      </c>
      <c r="CO109" s="42" t="s">
        <v>157</v>
      </c>
      <c r="CP109" s="42" t="s">
        <v>157</v>
      </c>
      <c r="CQ109" s="53" t="s">
        <v>157</v>
      </c>
      <c r="CR109" s="55"/>
    </row>
    <row r="110" spans="1:96" x14ac:dyDescent="0.25">
      <c r="A110" s="26" t="s">
        <v>88</v>
      </c>
      <c r="B110" s="23" t="s">
        <v>25</v>
      </c>
      <c r="C110" s="23">
        <v>2</v>
      </c>
      <c r="D110" s="23">
        <v>765008</v>
      </c>
      <c r="E110" s="23" t="s">
        <v>94</v>
      </c>
      <c r="F110" s="23" t="s">
        <v>12</v>
      </c>
      <c r="G110" s="23" t="s">
        <v>13</v>
      </c>
      <c r="H110" s="22" t="s">
        <v>192</v>
      </c>
      <c r="I110" s="34">
        <v>7.16</v>
      </c>
      <c r="J110" s="37">
        <v>7.3</v>
      </c>
      <c r="K110" s="42" t="s">
        <v>157</v>
      </c>
      <c r="L110" s="37">
        <v>7.47</v>
      </c>
      <c r="M110" s="37">
        <v>7.47</v>
      </c>
      <c r="N110" s="53" t="s">
        <v>157</v>
      </c>
      <c r="O110" s="55"/>
      <c r="P110" s="42" t="s">
        <v>157</v>
      </c>
      <c r="Q110" s="37">
        <v>8.2899999999999991</v>
      </c>
      <c r="R110" s="37">
        <v>8.2899999999999991</v>
      </c>
      <c r="S110" s="53" t="s">
        <v>157</v>
      </c>
      <c r="T110" s="55"/>
      <c r="U110" s="42" t="s">
        <v>157</v>
      </c>
      <c r="V110" s="95">
        <v>8.18</v>
      </c>
      <c r="W110" s="37">
        <v>8.18</v>
      </c>
      <c r="X110" s="53" t="s">
        <v>157</v>
      </c>
      <c r="Y110" s="55"/>
      <c r="Z110" s="42" t="s">
        <v>157</v>
      </c>
      <c r="AA110" s="37">
        <v>8.34</v>
      </c>
      <c r="AB110" s="37">
        <v>8.34</v>
      </c>
      <c r="AC110" s="53" t="s">
        <v>157</v>
      </c>
      <c r="AD110" s="55"/>
      <c r="AE110" s="42" t="s">
        <v>157</v>
      </c>
      <c r="AF110" s="37">
        <v>7.74</v>
      </c>
      <c r="AG110" s="37">
        <v>7.74</v>
      </c>
      <c r="AH110" s="53" t="s">
        <v>157</v>
      </c>
      <c r="AI110" s="55"/>
      <c r="AJ110" s="42" t="s">
        <v>157</v>
      </c>
      <c r="AK110" s="37">
        <v>7.44</v>
      </c>
      <c r="AL110" s="37">
        <v>7.44</v>
      </c>
      <c r="AM110" s="53" t="s">
        <v>157</v>
      </c>
      <c r="AN110" s="55"/>
      <c r="AO110" s="42" t="s">
        <v>157</v>
      </c>
      <c r="AP110" s="37">
        <v>7.69</v>
      </c>
      <c r="AQ110" s="37">
        <v>7.69</v>
      </c>
      <c r="AR110" s="53" t="s">
        <v>157</v>
      </c>
      <c r="AS110" s="55"/>
      <c r="AT110" s="42" t="s">
        <v>157</v>
      </c>
      <c r="AU110" s="37">
        <v>7.19</v>
      </c>
      <c r="AV110" s="37">
        <v>7.19</v>
      </c>
      <c r="AW110" s="53" t="s">
        <v>157</v>
      </c>
      <c r="AX110" s="55"/>
      <c r="AY110" s="42" t="s">
        <v>157</v>
      </c>
      <c r="AZ110" s="37">
        <v>7.76</v>
      </c>
      <c r="BA110" s="37">
        <v>7.76</v>
      </c>
      <c r="BB110" s="53" t="s">
        <v>157</v>
      </c>
      <c r="BC110" s="55"/>
      <c r="BD110" s="21"/>
      <c r="BE110" s="43" t="s">
        <v>157</v>
      </c>
      <c r="BF110" s="42" t="s">
        <v>157</v>
      </c>
      <c r="BG110" s="42" t="s">
        <v>157</v>
      </c>
      <c r="BH110" s="53" t="s">
        <v>157</v>
      </c>
      <c r="BI110" s="55"/>
      <c r="BJ110" s="42" t="s">
        <v>157</v>
      </c>
      <c r="BK110" s="42" t="s">
        <v>157</v>
      </c>
      <c r="BL110" s="42" t="s">
        <v>157</v>
      </c>
      <c r="BM110" s="53" t="s">
        <v>157</v>
      </c>
      <c r="BN110" s="55"/>
      <c r="BO110" s="42" t="s">
        <v>157</v>
      </c>
      <c r="BP110" s="42" t="s">
        <v>157</v>
      </c>
      <c r="BQ110" s="42" t="s">
        <v>157</v>
      </c>
      <c r="BR110" s="53" t="s">
        <v>157</v>
      </c>
      <c r="BS110" s="55"/>
      <c r="BT110" s="42" t="s">
        <v>157</v>
      </c>
      <c r="BU110" s="42" t="s">
        <v>157</v>
      </c>
      <c r="BV110" s="42" t="s">
        <v>157</v>
      </c>
      <c r="BW110" s="53" t="s">
        <v>157</v>
      </c>
      <c r="BX110" s="55"/>
      <c r="BY110" s="42" t="s">
        <v>157</v>
      </c>
      <c r="BZ110" s="42" t="s">
        <v>157</v>
      </c>
      <c r="CA110" s="42" t="s">
        <v>157</v>
      </c>
      <c r="CB110" s="53" t="s">
        <v>157</v>
      </c>
      <c r="CC110" s="55"/>
      <c r="CD110" s="42" t="s">
        <v>157</v>
      </c>
      <c r="CE110" s="42" t="s">
        <v>157</v>
      </c>
      <c r="CF110" s="42" t="s">
        <v>157</v>
      </c>
      <c r="CG110" s="53" t="s">
        <v>157</v>
      </c>
      <c r="CH110" s="55"/>
      <c r="CI110" s="42" t="s">
        <v>157</v>
      </c>
      <c r="CJ110" s="42" t="s">
        <v>157</v>
      </c>
      <c r="CK110" s="42" t="s">
        <v>157</v>
      </c>
      <c r="CL110" s="53" t="s">
        <v>157</v>
      </c>
      <c r="CM110" s="55"/>
      <c r="CN110" s="42" t="s">
        <v>157</v>
      </c>
      <c r="CO110" s="42" t="s">
        <v>157</v>
      </c>
      <c r="CP110" s="42" t="s">
        <v>157</v>
      </c>
      <c r="CQ110" s="53" t="s">
        <v>157</v>
      </c>
      <c r="CR110" s="55"/>
    </row>
    <row r="111" spans="1:96" x14ac:dyDescent="0.25">
      <c r="A111" s="26" t="s">
        <v>88</v>
      </c>
      <c r="B111" s="23">
        <v>36</v>
      </c>
      <c r="C111" s="23">
        <v>3</v>
      </c>
      <c r="D111" s="23">
        <v>318964</v>
      </c>
      <c r="E111" s="23" t="s">
        <v>95</v>
      </c>
      <c r="F111" s="23" t="s">
        <v>12</v>
      </c>
      <c r="G111" s="23" t="s">
        <v>13</v>
      </c>
      <c r="H111" s="22" t="s">
        <v>192</v>
      </c>
      <c r="I111" s="34">
        <v>7.6</v>
      </c>
      <c r="J111" s="37">
        <v>8.0399999999999991</v>
      </c>
      <c r="K111" s="37">
        <v>7.98</v>
      </c>
      <c r="L111" s="95">
        <v>8.02</v>
      </c>
      <c r="M111" s="37">
        <v>8</v>
      </c>
      <c r="N111" s="54">
        <v>0.04</v>
      </c>
      <c r="O111" s="59"/>
      <c r="P111" s="37">
        <v>8.4700000000000006</v>
      </c>
      <c r="Q111" s="37">
        <v>8.5399999999999991</v>
      </c>
      <c r="R111" s="37">
        <v>8.5</v>
      </c>
      <c r="S111" s="54">
        <v>7.0000000000000007E-2</v>
      </c>
      <c r="T111" s="59"/>
      <c r="U111" s="37">
        <v>8.52</v>
      </c>
      <c r="V111" s="95">
        <v>8.5500000000000007</v>
      </c>
      <c r="W111" s="37">
        <v>8.5299999999999994</v>
      </c>
      <c r="X111" s="54">
        <v>0.03</v>
      </c>
      <c r="Y111" s="59"/>
      <c r="Z111" s="37">
        <v>8.1300000000000008</v>
      </c>
      <c r="AA111" s="37">
        <v>8.2799999999999994</v>
      </c>
      <c r="AB111" s="37">
        <v>8.2100000000000009</v>
      </c>
      <c r="AC111" s="54">
        <v>0.15</v>
      </c>
      <c r="AD111" s="59"/>
      <c r="AE111" s="37">
        <v>8.6199999999999992</v>
      </c>
      <c r="AF111" s="37">
        <v>8.74</v>
      </c>
      <c r="AG111" s="37">
        <v>8.68</v>
      </c>
      <c r="AH111" s="54">
        <v>0.12</v>
      </c>
      <c r="AI111" s="59"/>
      <c r="AJ111" s="37">
        <v>8.16</v>
      </c>
      <c r="AK111" s="95">
        <v>8.26</v>
      </c>
      <c r="AL111" s="37">
        <v>8.2100000000000009</v>
      </c>
      <c r="AM111" s="54">
        <v>0.1</v>
      </c>
      <c r="AN111" s="59"/>
      <c r="AO111" s="37">
        <v>8.2899999999999991</v>
      </c>
      <c r="AP111" s="95">
        <v>8.3699999999999992</v>
      </c>
      <c r="AQ111" s="37">
        <v>8.33</v>
      </c>
      <c r="AR111" s="54">
        <v>0.08</v>
      </c>
      <c r="AS111" s="59"/>
      <c r="AT111" s="37">
        <v>8.0299999999999994</v>
      </c>
      <c r="AU111" s="95">
        <v>8.15</v>
      </c>
      <c r="AV111" s="37">
        <v>8.09</v>
      </c>
      <c r="AW111" s="54">
        <v>0.12</v>
      </c>
      <c r="AX111" s="59"/>
      <c r="AY111" s="37">
        <v>7.88</v>
      </c>
      <c r="AZ111" s="37">
        <v>7.87</v>
      </c>
      <c r="BA111" s="37">
        <v>7.87</v>
      </c>
      <c r="BB111" s="54">
        <v>-0.01</v>
      </c>
      <c r="BC111" s="59"/>
      <c r="BD111" s="21"/>
      <c r="BE111" s="34">
        <v>8.14</v>
      </c>
      <c r="BF111" s="37">
        <v>8.08</v>
      </c>
      <c r="BG111" s="37">
        <v>8.11</v>
      </c>
      <c r="BH111" s="54">
        <v>-0.06</v>
      </c>
      <c r="BI111" s="59"/>
      <c r="BJ111" s="42" t="s">
        <v>157</v>
      </c>
      <c r="BK111" s="37">
        <v>8.36</v>
      </c>
      <c r="BL111" s="37">
        <v>8.36</v>
      </c>
      <c r="BM111" s="53" t="s">
        <v>157</v>
      </c>
      <c r="BN111" s="55"/>
      <c r="BO111" s="37">
        <v>8.39</v>
      </c>
      <c r="BP111" s="37">
        <v>8.52</v>
      </c>
      <c r="BQ111" s="37">
        <v>8.4499999999999993</v>
      </c>
      <c r="BR111" s="54">
        <v>0.13</v>
      </c>
      <c r="BS111" s="59"/>
      <c r="BT111" s="37">
        <v>8.8800000000000008</v>
      </c>
      <c r="BU111" s="37">
        <v>8.8800000000000008</v>
      </c>
      <c r="BV111" s="37">
        <v>8.8800000000000008</v>
      </c>
      <c r="BW111" s="54">
        <v>0</v>
      </c>
      <c r="BX111" s="59"/>
      <c r="BY111" s="37">
        <v>8.3000000000000007</v>
      </c>
      <c r="BZ111" s="37">
        <v>8.26</v>
      </c>
      <c r="CA111" s="37">
        <v>8.2799999999999994</v>
      </c>
      <c r="CB111" s="54">
        <v>-0.04</v>
      </c>
      <c r="CC111" s="59"/>
      <c r="CD111" s="37">
        <v>8.35</v>
      </c>
      <c r="CE111" s="37">
        <v>8.44</v>
      </c>
      <c r="CF111" s="37">
        <v>8.4</v>
      </c>
      <c r="CG111" s="54">
        <v>0.09</v>
      </c>
      <c r="CH111" s="59"/>
      <c r="CI111" s="37">
        <v>8.25</v>
      </c>
      <c r="CJ111" s="37">
        <v>8.07</v>
      </c>
      <c r="CK111" s="37">
        <v>8.16</v>
      </c>
      <c r="CL111" s="54">
        <v>-0.18</v>
      </c>
      <c r="CM111" s="59"/>
      <c r="CN111" s="37">
        <v>8.08</v>
      </c>
      <c r="CO111" s="37">
        <v>7.72</v>
      </c>
      <c r="CP111" s="37">
        <v>7.91</v>
      </c>
      <c r="CQ111" s="54">
        <v>-0.36</v>
      </c>
      <c r="CR111" s="59"/>
    </row>
    <row r="112" spans="1:96" x14ac:dyDescent="0.25">
      <c r="A112" s="26" t="s">
        <v>88</v>
      </c>
      <c r="B112" s="23">
        <v>123</v>
      </c>
      <c r="C112" s="23">
        <v>2</v>
      </c>
      <c r="D112" s="23">
        <v>781005</v>
      </c>
      <c r="E112" s="23" t="s">
        <v>96</v>
      </c>
      <c r="F112" s="23" t="s">
        <v>12</v>
      </c>
      <c r="G112" s="23" t="s">
        <v>13</v>
      </c>
      <c r="H112" s="22" t="s">
        <v>194</v>
      </c>
      <c r="I112" s="34">
        <v>7.02</v>
      </c>
      <c r="J112" s="36">
        <v>6.91</v>
      </c>
      <c r="K112" s="37">
        <v>7.02</v>
      </c>
      <c r="L112" s="37">
        <v>7.2</v>
      </c>
      <c r="M112" s="37">
        <v>7.11</v>
      </c>
      <c r="N112" s="54">
        <v>0.18</v>
      </c>
      <c r="O112" s="59"/>
      <c r="P112" s="37">
        <v>8.6</v>
      </c>
      <c r="Q112" s="37">
        <v>8.3800000000000008</v>
      </c>
      <c r="R112" s="37">
        <v>8.49</v>
      </c>
      <c r="S112" s="54">
        <v>-0.22</v>
      </c>
      <c r="T112" s="59"/>
      <c r="U112" s="37">
        <v>8.1999999999999993</v>
      </c>
      <c r="V112" s="37">
        <v>7.95</v>
      </c>
      <c r="W112" s="37">
        <v>8.08</v>
      </c>
      <c r="X112" s="54">
        <v>-0.25</v>
      </c>
      <c r="Y112" s="59"/>
      <c r="Z112" s="37">
        <v>8.3000000000000007</v>
      </c>
      <c r="AA112" s="37">
        <v>8.2200000000000006</v>
      </c>
      <c r="AB112" s="37">
        <v>8.26</v>
      </c>
      <c r="AC112" s="54">
        <v>-0.08</v>
      </c>
      <c r="AD112" s="59"/>
      <c r="AE112" s="37">
        <v>7.95</v>
      </c>
      <c r="AF112" s="37">
        <v>7.84</v>
      </c>
      <c r="AG112" s="37">
        <v>7.9</v>
      </c>
      <c r="AH112" s="54">
        <v>-0.11</v>
      </c>
      <c r="AI112" s="59"/>
      <c r="AJ112" s="37">
        <v>7.18</v>
      </c>
      <c r="AK112" s="37">
        <v>7.3</v>
      </c>
      <c r="AL112" s="37">
        <v>7.24</v>
      </c>
      <c r="AM112" s="54">
        <v>0.12</v>
      </c>
      <c r="AN112" s="59"/>
      <c r="AO112" s="37">
        <v>7.61</v>
      </c>
      <c r="AP112" s="37">
        <v>7.59</v>
      </c>
      <c r="AQ112" s="37">
        <v>7.6</v>
      </c>
      <c r="AR112" s="54">
        <v>-0.02</v>
      </c>
      <c r="AS112" s="59"/>
      <c r="AT112" s="36">
        <v>6.75</v>
      </c>
      <c r="AU112" s="37">
        <v>7.02</v>
      </c>
      <c r="AV112" s="36">
        <v>6.89</v>
      </c>
      <c r="AW112" s="54">
        <v>0.27</v>
      </c>
      <c r="AX112" s="59"/>
      <c r="AY112" s="37">
        <v>7.51</v>
      </c>
      <c r="AZ112" s="37">
        <v>7.57</v>
      </c>
      <c r="BA112" s="37">
        <v>7.54</v>
      </c>
      <c r="BB112" s="54">
        <v>0.06</v>
      </c>
      <c r="BC112" s="59"/>
      <c r="BD112" s="21"/>
      <c r="BE112" s="43" t="s">
        <v>157</v>
      </c>
      <c r="BF112" s="42" t="s">
        <v>157</v>
      </c>
      <c r="BG112" s="42" t="s">
        <v>157</v>
      </c>
      <c r="BH112" s="53" t="s">
        <v>157</v>
      </c>
      <c r="BI112" s="55"/>
      <c r="BJ112" s="42" t="s">
        <v>157</v>
      </c>
      <c r="BK112" s="42" t="s">
        <v>157</v>
      </c>
      <c r="BL112" s="42" t="s">
        <v>157</v>
      </c>
      <c r="BM112" s="53" t="s">
        <v>157</v>
      </c>
      <c r="BN112" s="55"/>
      <c r="BO112" s="42" t="s">
        <v>157</v>
      </c>
      <c r="BP112" s="42" t="s">
        <v>157</v>
      </c>
      <c r="BQ112" s="42" t="s">
        <v>157</v>
      </c>
      <c r="BR112" s="53" t="s">
        <v>157</v>
      </c>
      <c r="BS112" s="55"/>
      <c r="BT112" s="42" t="s">
        <v>157</v>
      </c>
      <c r="BU112" s="42" t="s">
        <v>157</v>
      </c>
      <c r="BV112" s="42" t="s">
        <v>157</v>
      </c>
      <c r="BW112" s="53" t="s">
        <v>157</v>
      </c>
      <c r="BX112" s="55"/>
      <c r="BY112" s="42" t="s">
        <v>157</v>
      </c>
      <c r="BZ112" s="42" t="s">
        <v>157</v>
      </c>
      <c r="CA112" s="42" t="s">
        <v>157</v>
      </c>
      <c r="CB112" s="53" t="s">
        <v>157</v>
      </c>
      <c r="CC112" s="55"/>
      <c r="CD112" s="42" t="s">
        <v>157</v>
      </c>
      <c r="CE112" s="42" t="s">
        <v>157</v>
      </c>
      <c r="CF112" s="42" t="s">
        <v>157</v>
      </c>
      <c r="CG112" s="53" t="s">
        <v>157</v>
      </c>
      <c r="CH112" s="55"/>
      <c r="CI112" s="42" t="s">
        <v>157</v>
      </c>
      <c r="CJ112" s="42" t="s">
        <v>157</v>
      </c>
      <c r="CK112" s="42" t="s">
        <v>157</v>
      </c>
      <c r="CL112" s="53" t="s">
        <v>157</v>
      </c>
      <c r="CM112" s="55"/>
      <c r="CN112" s="42" t="s">
        <v>157</v>
      </c>
      <c r="CO112" s="42" t="s">
        <v>157</v>
      </c>
      <c r="CP112" s="42" t="s">
        <v>157</v>
      </c>
      <c r="CQ112" s="53" t="s">
        <v>157</v>
      </c>
      <c r="CR112" s="55"/>
    </row>
    <row r="113" spans="1:96" x14ac:dyDescent="0.25">
      <c r="A113" s="26" t="s">
        <v>88</v>
      </c>
      <c r="B113" s="23">
        <v>123</v>
      </c>
      <c r="C113" s="23">
        <v>2</v>
      </c>
      <c r="D113" s="23">
        <v>757625</v>
      </c>
      <c r="E113" s="23" t="s">
        <v>97</v>
      </c>
      <c r="F113" s="23" t="s">
        <v>12</v>
      </c>
      <c r="G113" s="23" t="s">
        <v>13</v>
      </c>
      <c r="H113" s="22" t="s">
        <v>192</v>
      </c>
      <c r="I113" s="34">
        <v>7.88</v>
      </c>
      <c r="J113" s="37">
        <v>7.5</v>
      </c>
      <c r="K113" s="37">
        <v>7.3</v>
      </c>
      <c r="L113" s="37">
        <v>7.55</v>
      </c>
      <c r="M113" s="37">
        <v>7.42</v>
      </c>
      <c r="N113" s="54">
        <v>0.25</v>
      </c>
      <c r="O113" s="59"/>
      <c r="P113" s="37">
        <v>8.32</v>
      </c>
      <c r="Q113" s="37">
        <v>8.65</v>
      </c>
      <c r="R113" s="37">
        <v>8.48</v>
      </c>
      <c r="S113" s="54">
        <v>0.33</v>
      </c>
      <c r="T113" s="59" t="s">
        <v>152</v>
      </c>
      <c r="U113" s="37">
        <v>7.87</v>
      </c>
      <c r="V113" s="95">
        <v>8.31</v>
      </c>
      <c r="W113" s="37">
        <v>8.09</v>
      </c>
      <c r="X113" s="54">
        <v>0.44</v>
      </c>
      <c r="Y113" s="59" t="s">
        <v>152</v>
      </c>
      <c r="Z113" s="37">
        <v>8.59</v>
      </c>
      <c r="AA113" s="37">
        <v>8.92</v>
      </c>
      <c r="AB113" s="37">
        <v>8.76</v>
      </c>
      <c r="AC113" s="54">
        <v>0.33</v>
      </c>
      <c r="AD113" s="59" t="s">
        <v>152</v>
      </c>
      <c r="AE113" s="37">
        <v>7.68</v>
      </c>
      <c r="AF113" s="37">
        <v>8.09</v>
      </c>
      <c r="AG113" s="37">
        <v>7.88</v>
      </c>
      <c r="AH113" s="54">
        <v>0.41</v>
      </c>
      <c r="AI113" s="59" t="s">
        <v>152</v>
      </c>
      <c r="AJ113" s="37">
        <v>7.42</v>
      </c>
      <c r="AK113" s="37">
        <v>7.1</v>
      </c>
      <c r="AL113" s="37">
        <v>7.26</v>
      </c>
      <c r="AM113" s="54">
        <v>-0.32</v>
      </c>
      <c r="AN113" s="59" t="s">
        <v>153</v>
      </c>
      <c r="AO113" s="37">
        <v>7.54</v>
      </c>
      <c r="AP113" s="37">
        <v>7.26</v>
      </c>
      <c r="AQ113" s="37">
        <v>7.4</v>
      </c>
      <c r="AR113" s="54">
        <v>-0.28000000000000003</v>
      </c>
      <c r="AS113" s="59"/>
      <c r="AT113" s="37">
        <v>7.29</v>
      </c>
      <c r="AU113" s="36">
        <v>6.95</v>
      </c>
      <c r="AV113" s="37">
        <v>7.12</v>
      </c>
      <c r="AW113" s="54">
        <v>-0.34</v>
      </c>
      <c r="AX113" s="59" t="s">
        <v>153</v>
      </c>
      <c r="AY113" s="37">
        <v>7.59</v>
      </c>
      <c r="AZ113" s="37">
        <v>8.07</v>
      </c>
      <c r="BA113" s="37">
        <v>7.75</v>
      </c>
      <c r="BB113" s="54">
        <v>0.48</v>
      </c>
      <c r="BC113" s="59" t="s">
        <v>152</v>
      </c>
      <c r="BD113" s="21"/>
      <c r="BE113" s="43" t="s">
        <v>157</v>
      </c>
      <c r="BF113" s="42" t="s">
        <v>157</v>
      </c>
      <c r="BG113" s="42" t="s">
        <v>157</v>
      </c>
      <c r="BH113" s="53" t="s">
        <v>157</v>
      </c>
      <c r="BI113" s="55"/>
      <c r="BJ113" s="42" t="s">
        <v>157</v>
      </c>
      <c r="BK113" s="42" t="s">
        <v>157</v>
      </c>
      <c r="BL113" s="42" t="s">
        <v>157</v>
      </c>
      <c r="BM113" s="53" t="s">
        <v>157</v>
      </c>
      <c r="BN113" s="55"/>
      <c r="BO113" s="42" t="s">
        <v>157</v>
      </c>
      <c r="BP113" s="42" t="s">
        <v>157</v>
      </c>
      <c r="BQ113" s="42" t="s">
        <v>157</v>
      </c>
      <c r="BR113" s="53" t="s">
        <v>157</v>
      </c>
      <c r="BS113" s="55"/>
      <c r="BT113" s="42" t="s">
        <v>157</v>
      </c>
      <c r="BU113" s="42" t="s">
        <v>157</v>
      </c>
      <c r="BV113" s="42" t="s">
        <v>157</v>
      </c>
      <c r="BW113" s="53" t="s">
        <v>157</v>
      </c>
      <c r="BX113" s="55"/>
      <c r="BY113" s="42" t="s">
        <v>157</v>
      </c>
      <c r="BZ113" s="42" t="s">
        <v>157</v>
      </c>
      <c r="CA113" s="42" t="s">
        <v>157</v>
      </c>
      <c r="CB113" s="53" t="s">
        <v>157</v>
      </c>
      <c r="CC113" s="55"/>
      <c r="CD113" s="42" t="s">
        <v>157</v>
      </c>
      <c r="CE113" s="42" t="s">
        <v>157</v>
      </c>
      <c r="CF113" s="42" t="s">
        <v>157</v>
      </c>
      <c r="CG113" s="53" t="s">
        <v>157</v>
      </c>
      <c r="CH113" s="55"/>
      <c r="CI113" s="42" t="s">
        <v>157</v>
      </c>
      <c r="CJ113" s="42" t="s">
        <v>157</v>
      </c>
      <c r="CK113" s="42" t="s">
        <v>157</v>
      </c>
      <c r="CL113" s="53" t="s">
        <v>157</v>
      </c>
      <c r="CM113" s="55"/>
      <c r="CN113" s="42" t="s">
        <v>157</v>
      </c>
      <c r="CO113" s="42" t="s">
        <v>157</v>
      </c>
      <c r="CP113" s="42" t="s">
        <v>157</v>
      </c>
      <c r="CQ113" s="53" t="s">
        <v>157</v>
      </c>
      <c r="CR113" s="55"/>
    </row>
    <row r="114" spans="1:96" x14ac:dyDescent="0.25">
      <c r="A114" s="26" t="s">
        <v>88</v>
      </c>
      <c r="B114" s="23">
        <v>123</v>
      </c>
      <c r="C114" s="23">
        <v>2</v>
      </c>
      <c r="D114" s="23">
        <v>615286</v>
      </c>
      <c r="E114" s="23" t="s">
        <v>98</v>
      </c>
      <c r="F114" s="23" t="s">
        <v>12</v>
      </c>
      <c r="G114" s="23" t="s">
        <v>13</v>
      </c>
      <c r="H114" s="22" t="s">
        <v>192</v>
      </c>
      <c r="I114" s="34">
        <v>7.25</v>
      </c>
      <c r="J114" s="37">
        <v>7.29</v>
      </c>
      <c r="K114" s="37">
        <v>7.5</v>
      </c>
      <c r="L114" s="37">
        <v>7.44</v>
      </c>
      <c r="M114" s="37">
        <v>7.47</v>
      </c>
      <c r="N114" s="54">
        <v>-0.06</v>
      </c>
      <c r="O114" s="59"/>
      <c r="P114" s="37">
        <v>8.6300000000000008</v>
      </c>
      <c r="Q114" s="37">
        <v>8.73</v>
      </c>
      <c r="R114" s="37">
        <v>8.68</v>
      </c>
      <c r="S114" s="54">
        <v>0.1</v>
      </c>
      <c r="T114" s="59"/>
      <c r="U114" s="37">
        <v>8.41</v>
      </c>
      <c r="V114" s="95">
        <v>8.4499999999999993</v>
      </c>
      <c r="W114" s="37">
        <v>8.43</v>
      </c>
      <c r="X114" s="54">
        <v>0.04</v>
      </c>
      <c r="Y114" s="59"/>
      <c r="Z114" s="37">
        <v>8.48</v>
      </c>
      <c r="AA114" s="37">
        <v>8.51</v>
      </c>
      <c r="AB114" s="37">
        <v>8.5</v>
      </c>
      <c r="AC114" s="54">
        <v>0.03</v>
      </c>
      <c r="AD114" s="59"/>
      <c r="AE114" s="37">
        <v>7.77</v>
      </c>
      <c r="AF114" s="37">
        <v>8.2100000000000009</v>
      </c>
      <c r="AG114" s="37">
        <v>7.99</v>
      </c>
      <c r="AH114" s="54">
        <v>0.44</v>
      </c>
      <c r="AI114" s="59" t="s">
        <v>152</v>
      </c>
      <c r="AJ114" s="37">
        <v>7.34</v>
      </c>
      <c r="AK114" s="37">
        <v>7.5</v>
      </c>
      <c r="AL114" s="37">
        <v>7.42</v>
      </c>
      <c r="AM114" s="54">
        <v>0.16</v>
      </c>
      <c r="AN114" s="59"/>
      <c r="AO114" s="37">
        <v>7.62</v>
      </c>
      <c r="AP114" s="37">
        <v>7.77</v>
      </c>
      <c r="AQ114" s="37">
        <v>7.7</v>
      </c>
      <c r="AR114" s="54">
        <v>0.15</v>
      </c>
      <c r="AS114" s="59"/>
      <c r="AT114" s="37">
        <v>7.05</v>
      </c>
      <c r="AU114" s="37">
        <v>7.24</v>
      </c>
      <c r="AV114" s="37">
        <v>7.14</v>
      </c>
      <c r="AW114" s="54">
        <v>0.19</v>
      </c>
      <c r="AX114" s="59"/>
      <c r="AY114" s="37">
        <v>7.8</v>
      </c>
      <c r="AZ114" s="37">
        <v>7.84</v>
      </c>
      <c r="BA114" s="37">
        <v>7.82</v>
      </c>
      <c r="BB114" s="54">
        <v>0.04</v>
      </c>
      <c r="BC114" s="59"/>
      <c r="BD114" s="21"/>
      <c r="BE114" s="43" t="s">
        <v>157</v>
      </c>
      <c r="BF114" s="42" t="s">
        <v>157</v>
      </c>
      <c r="BG114" s="42" t="s">
        <v>157</v>
      </c>
      <c r="BH114" s="53" t="s">
        <v>157</v>
      </c>
      <c r="BI114" s="55"/>
      <c r="BJ114" s="42" t="s">
        <v>157</v>
      </c>
      <c r="BK114" s="42" t="s">
        <v>157</v>
      </c>
      <c r="BL114" s="42" t="s">
        <v>157</v>
      </c>
      <c r="BM114" s="53" t="s">
        <v>157</v>
      </c>
      <c r="BN114" s="55"/>
      <c r="BO114" s="42" t="s">
        <v>157</v>
      </c>
      <c r="BP114" s="42" t="s">
        <v>157</v>
      </c>
      <c r="BQ114" s="42" t="s">
        <v>157</v>
      </c>
      <c r="BR114" s="53" t="s">
        <v>157</v>
      </c>
      <c r="BS114" s="55"/>
      <c r="BT114" s="42" t="s">
        <v>157</v>
      </c>
      <c r="BU114" s="42" t="s">
        <v>157</v>
      </c>
      <c r="BV114" s="42" t="s">
        <v>157</v>
      </c>
      <c r="BW114" s="53" t="s">
        <v>157</v>
      </c>
      <c r="BX114" s="55"/>
      <c r="BY114" s="42" t="s">
        <v>157</v>
      </c>
      <c r="BZ114" s="42" t="s">
        <v>157</v>
      </c>
      <c r="CA114" s="42" t="s">
        <v>157</v>
      </c>
      <c r="CB114" s="53" t="s">
        <v>157</v>
      </c>
      <c r="CC114" s="55"/>
      <c r="CD114" s="42" t="s">
        <v>157</v>
      </c>
      <c r="CE114" s="42" t="s">
        <v>157</v>
      </c>
      <c r="CF114" s="42" t="s">
        <v>157</v>
      </c>
      <c r="CG114" s="53" t="s">
        <v>157</v>
      </c>
      <c r="CH114" s="55"/>
      <c r="CI114" s="42" t="s">
        <v>157</v>
      </c>
      <c r="CJ114" s="42" t="s">
        <v>157</v>
      </c>
      <c r="CK114" s="42" t="s">
        <v>157</v>
      </c>
      <c r="CL114" s="53" t="s">
        <v>157</v>
      </c>
      <c r="CM114" s="55"/>
      <c r="CN114" s="42" t="s">
        <v>157</v>
      </c>
      <c r="CO114" s="42" t="s">
        <v>157</v>
      </c>
      <c r="CP114" s="42" t="s">
        <v>157</v>
      </c>
      <c r="CQ114" s="53" t="s">
        <v>157</v>
      </c>
      <c r="CR114" s="55"/>
    </row>
    <row r="115" spans="1:96" x14ac:dyDescent="0.25">
      <c r="A115" s="26" t="s">
        <v>88</v>
      </c>
      <c r="B115" s="23" t="s">
        <v>25</v>
      </c>
      <c r="C115" s="23">
        <v>2</v>
      </c>
      <c r="D115" s="23">
        <v>763003</v>
      </c>
      <c r="E115" s="23" t="s">
        <v>99</v>
      </c>
      <c r="F115" s="23" t="s">
        <v>12</v>
      </c>
      <c r="G115" s="23" t="s">
        <v>13</v>
      </c>
      <c r="H115" s="22"/>
      <c r="I115" s="34">
        <v>7.03</v>
      </c>
      <c r="J115" s="37">
        <v>7.16</v>
      </c>
      <c r="K115" s="42" t="s">
        <v>157</v>
      </c>
      <c r="L115" s="42" t="s">
        <v>157</v>
      </c>
      <c r="M115" s="42" t="s">
        <v>157</v>
      </c>
      <c r="N115" s="53" t="s">
        <v>157</v>
      </c>
      <c r="O115" s="55"/>
      <c r="P115" s="42" t="s">
        <v>157</v>
      </c>
      <c r="Q115" s="42" t="s">
        <v>157</v>
      </c>
      <c r="R115" s="42" t="s">
        <v>157</v>
      </c>
      <c r="S115" s="53" t="s">
        <v>157</v>
      </c>
      <c r="T115" s="55"/>
      <c r="U115" s="42" t="s">
        <v>157</v>
      </c>
      <c r="V115" s="42" t="s">
        <v>157</v>
      </c>
      <c r="W115" s="42" t="s">
        <v>157</v>
      </c>
      <c r="X115" s="53" t="s">
        <v>157</v>
      </c>
      <c r="Y115" s="55"/>
      <c r="Z115" s="42" t="s">
        <v>157</v>
      </c>
      <c r="AA115" s="42" t="s">
        <v>157</v>
      </c>
      <c r="AB115" s="42" t="s">
        <v>157</v>
      </c>
      <c r="AC115" s="53" t="s">
        <v>157</v>
      </c>
      <c r="AD115" s="55"/>
      <c r="AE115" s="42" t="s">
        <v>157</v>
      </c>
      <c r="AF115" s="42" t="s">
        <v>157</v>
      </c>
      <c r="AG115" s="42" t="s">
        <v>157</v>
      </c>
      <c r="AH115" s="53" t="s">
        <v>157</v>
      </c>
      <c r="AI115" s="55"/>
      <c r="AJ115" s="42" t="s">
        <v>157</v>
      </c>
      <c r="AK115" s="42" t="s">
        <v>157</v>
      </c>
      <c r="AL115" s="42" t="s">
        <v>157</v>
      </c>
      <c r="AM115" s="53" t="s">
        <v>157</v>
      </c>
      <c r="AN115" s="55"/>
      <c r="AO115" s="42" t="s">
        <v>157</v>
      </c>
      <c r="AP115" s="42" t="s">
        <v>157</v>
      </c>
      <c r="AQ115" s="42" t="s">
        <v>157</v>
      </c>
      <c r="AR115" s="53" t="s">
        <v>157</v>
      </c>
      <c r="AS115" s="55"/>
      <c r="AT115" s="42" t="s">
        <v>157</v>
      </c>
      <c r="AU115" s="42" t="s">
        <v>157</v>
      </c>
      <c r="AV115" s="42" t="s">
        <v>157</v>
      </c>
      <c r="AW115" s="53" t="s">
        <v>157</v>
      </c>
      <c r="AX115" s="55"/>
      <c r="AY115" s="42" t="s">
        <v>157</v>
      </c>
      <c r="AZ115" s="42" t="s">
        <v>157</v>
      </c>
      <c r="BA115" s="42" t="s">
        <v>157</v>
      </c>
      <c r="BB115" s="53" t="s">
        <v>157</v>
      </c>
      <c r="BC115" s="55"/>
      <c r="BD115" s="21"/>
      <c r="BE115" s="43" t="s">
        <v>157</v>
      </c>
      <c r="BF115" s="42" t="s">
        <v>157</v>
      </c>
      <c r="BG115" s="42" t="s">
        <v>157</v>
      </c>
      <c r="BH115" s="53" t="s">
        <v>157</v>
      </c>
      <c r="BI115" s="55"/>
      <c r="BJ115" s="42" t="s">
        <v>157</v>
      </c>
      <c r="BK115" s="42" t="s">
        <v>157</v>
      </c>
      <c r="BL115" s="42" t="s">
        <v>157</v>
      </c>
      <c r="BM115" s="53" t="s">
        <v>157</v>
      </c>
      <c r="BN115" s="55"/>
      <c r="BO115" s="42" t="s">
        <v>157</v>
      </c>
      <c r="BP115" s="42" t="s">
        <v>157</v>
      </c>
      <c r="BQ115" s="42" t="s">
        <v>157</v>
      </c>
      <c r="BR115" s="53" t="s">
        <v>157</v>
      </c>
      <c r="BS115" s="55"/>
      <c r="BT115" s="42" t="s">
        <v>157</v>
      </c>
      <c r="BU115" s="42" t="s">
        <v>157</v>
      </c>
      <c r="BV115" s="42" t="s">
        <v>157</v>
      </c>
      <c r="BW115" s="53" t="s">
        <v>157</v>
      </c>
      <c r="BX115" s="55"/>
      <c r="BY115" s="42" t="s">
        <v>157</v>
      </c>
      <c r="BZ115" s="42" t="s">
        <v>157</v>
      </c>
      <c r="CA115" s="42" t="s">
        <v>157</v>
      </c>
      <c r="CB115" s="53" t="s">
        <v>157</v>
      </c>
      <c r="CC115" s="55"/>
      <c r="CD115" s="42" t="s">
        <v>157</v>
      </c>
      <c r="CE115" s="42" t="s">
        <v>157</v>
      </c>
      <c r="CF115" s="42" t="s">
        <v>157</v>
      </c>
      <c r="CG115" s="53" t="s">
        <v>157</v>
      </c>
      <c r="CH115" s="55"/>
      <c r="CI115" s="42" t="s">
        <v>157</v>
      </c>
      <c r="CJ115" s="42" t="s">
        <v>157</v>
      </c>
      <c r="CK115" s="42" t="s">
        <v>157</v>
      </c>
      <c r="CL115" s="53" t="s">
        <v>157</v>
      </c>
      <c r="CM115" s="55"/>
      <c r="CN115" s="42" t="s">
        <v>157</v>
      </c>
      <c r="CO115" s="42" t="s">
        <v>157</v>
      </c>
      <c r="CP115" s="42" t="s">
        <v>157</v>
      </c>
      <c r="CQ115" s="53" t="s">
        <v>157</v>
      </c>
      <c r="CR115" s="55"/>
    </row>
    <row r="116" spans="1:96" x14ac:dyDescent="0.25">
      <c r="A116" s="26" t="s">
        <v>88</v>
      </c>
      <c r="B116" s="23">
        <v>123</v>
      </c>
      <c r="C116" s="23">
        <v>2</v>
      </c>
      <c r="D116" s="23">
        <v>755447</v>
      </c>
      <c r="E116" s="23" t="s">
        <v>100</v>
      </c>
      <c r="F116" s="23" t="s">
        <v>12</v>
      </c>
      <c r="G116" s="23" t="s">
        <v>13</v>
      </c>
      <c r="H116" s="22" t="s">
        <v>192</v>
      </c>
      <c r="I116" s="43" t="s">
        <v>157</v>
      </c>
      <c r="J116" s="37">
        <v>7.83</v>
      </c>
      <c r="K116" s="37">
        <v>7.39</v>
      </c>
      <c r="L116" s="37">
        <v>7.6</v>
      </c>
      <c r="M116" s="37">
        <v>7.49</v>
      </c>
      <c r="N116" s="54">
        <v>0.21</v>
      </c>
      <c r="O116" s="59"/>
      <c r="P116" s="37">
        <v>8.17</v>
      </c>
      <c r="Q116" s="37">
        <v>8.49</v>
      </c>
      <c r="R116" s="37">
        <v>8.33</v>
      </c>
      <c r="S116" s="54">
        <v>0.32</v>
      </c>
      <c r="T116" s="59" t="s">
        <v>152</v>
      </c>
      <c r="U116" s="37">
        <v>7.94</v>
      </c>
      <c r="V116" s="95">
        <v>8.26</v>
      </c>
      <c r="W116" s="37">
        <v>8.1</v>
      </c>
      <c r="X116" s="54">
        <v>0.32</v>
      </c>
      <c r="Y116" s="59"/>
      <c r="Z116" s="37">
        <v>7.88</v>
      </c>
      <c r="AA116" s="37">
        <v>7.99</v>
      </c>
      <c r="AB116" s="37">
        <v>7.94</v>
      </c>
      <c r="AC116" s="54">
        <v>0.11</v>
      </c>
      <c r="AD116" s="59"/>
      <c r="AE116" s="37">
        <v>8.1</v>
      </c>
      <c r="AF116" s="37">
        <v>8.17</v>
      </c>
      <c r="AG116" s="37">
        <v>8.1300000000000008</v>
      </c>
      <c r="AH116" s="54">
        <v>7.0000000000000007E-2</v>
      </c>
      <c r="AI116" s="59"/>
      <c r="AJ116" s="37">
        <v>7.66</v>
      </c>
      <c r="AK116" s="37">
        <v>7.79</v>
      </c>
      <c r="AL116" s="37">
        <v>7.73</v>
      </c>
      <c r="AM116" s="54">
        <v>0.13</v>
      </c>
      <c r="AN116" s="59"/>
      <c r="AO116" s="37">
        <v>7.93</v>
      </c>
      <c r="AP116" s="95">
        <v>8.0399999999999991</v>
      </c>
      <c r="AQ116" s="37">
        <v>7.98</v>
      </c>
      <c r="AR116" s="54">
        <v>0.11</v>
      </c>
      <c r="AS116" s="59"/>
      <c r="AT116" s="37">
        <v>7.4</v>
      </c>
      <c r="AU116" s="37">
        <v>7.54</v>
      </c>
      <c r="AV116" s="37">
        <v>7.47</v>
      </c>
      <c r="AW116" s="54">
        <v>0.14000000000000001</v>
      </c>
      <c r="AX116" s="59"/>
      <c r="AY116" s="37">
        <v>7.32</v>
      </c>
      <c r="AZ116" s="37">
        <v>7.34</v>
      </c>
      <c r="BA116" s="37">
        <v>7.33</v>
      </c>
      <c r="BB116" s="54">
        <v>0.02</v>
      </c>
      <c r="BC116" s="59"/>
      <c r="BD116" s="21"/>
      <c r="BE116" s="43" t="s">
        <v>157</v>
      </c>
      <c r="BF116" s="42" t="s">
        <v>157</v>
      </c>
      <c r="BG116" s="42" t="s">
        <v>157</v>
      </c>
      <c r="BH116" s="53" t="s">
        <v>157</v>
      </c>
      <c r="BI116" s="55"/>
      <c r="BJ116" s="42" t="s">
        <v>157</v>
      </c>
      <c r="BK116" s="42" t="s">
        <v>157</v>
      </c>
      <c r="BL116" s="42" t="s">
        <v>157</v>
      </c>
      <c r="BM116" s="53" t="s">
        <v>157</v>
      </c>
      <c r="BN116" s="55"/>
      <c r="BO116" s="42" t="s">
        <v>157</v>
      </c>
      <c r="BP116" s="42" t="s">
        <v>157</v>
      </c>
      <c r="BQ116" s="42" t="s">
        <v>157</v>
      </c>
      <c r="BR116" s="53" t="s">
        <v>157</v>
      </c>
      <c r="BS116" s="55"/>
      <c r="BT116" s="42" t="s">
        <v>157</v>
      </c>
      <c r="BU116" s="42" t="s">
        <v>157</v>
      </c>
      <c r="BV116" s="42" t="s">
        <v>157</v>
      </c>
      <c r="BW116" s="53" t="s">
        <v>157</v>
      </c>
      <c r="BX116" s="55"/>
      <c r="BY116" s="42" t="s">
        <v>157</v>
      </c>
      <c r="BZ116" s="42" t="s">
        <v>157</v>
      </c>
      <c r="CA116" s="42" t="s">
        <v>157</v>
      </c>
      <c r="CB116" s="53" t="s">
        <v>157</v>
      </c>
      <c r="CC116" s="55"/>
      <c r="CD116" s="42" t="s">
        <v>157</v>
      </c>
      <c r="CE116" s="42" t="s">
        <v>157</v>
      </c>
      <c r="CF116" s="42" t="s">
        <v>157</v>
      </c>
      <c r="CG116" s="53" t="s">
        <v>157</v>
      </c>
      <c r="CH116" s="55"/>
      <c r="CI116" s="42" t="s">
        <v>157</v>
      </c>
      <c r="CJ116" s="42" t="s">
        <v>157</v>
      </c>
      <c r="CK116" s="42" t="s">
        <v>157</v>
      </c>
      <c r="CL116" s="53" t="s">
        <v>157</v>
      </c>
      <c r="CM116" s="55"/>
      <c r="CN116" s="42" t="s">
        <v>157</v>
      </c>
      <c r="CO116" s="42" t="s">
        <v>157</v>
      </c>
      <c r="CP116" s="42" t="s">
        <v>157</v>
      </c>
      <c r="CQ116" s="53" t="s">
        <v>157</v>
      </c>
      <c r="CR116" s="55"/>
    </row>
    <row r="117" spans="1:96" x14ac:dyDescent="0.25">
      <c r="A117" s="26" t="s">
        <v>88</v>
      </c>
      <c r="B117" s="23">
        <v>123</v>
      </c>
      <c r="C117" s="23">
        <v>2</v>
      </c>
      <c r="D117" s="23">
        <v>671339</v>
      </c>
      <c r="E117" s="23" t="s">
        <v>101</v>
      </c>
      <c r="F117" s="23" t="s">
        <v>12</v>
      </c>
      <c r="G117" s="23" t="s">
        <v>13</v>
      </c>
      <c r="H117" s="22" t="s">
        <v>192</v>
      </c>
      <c r="I117" s="34">
        <v>7.76</v>
      </c>
      <c r="J117" s="37">
        <v>7.87</v>
      </c>
      <c r="K117" s="37">
        <v>7.58</v>
      </c>
      <c r="L117" s="37">
        <v>7.94</v>
      </c>
      <c r="M117" s="37">
        <v>7.76</v>
      </c>
      <c r="N117" s="54">
        <v>0.36</v>
      </c>
      <c r="O117" s="59" t="s">
        <v>152</v>
      </c>
      <c r="P117" s="37">
        <v>8.8800000000000008</v>
      </c>
      <c r="Q117" s="37">
        <v>8.6300000000000008</v>
      </c>
      <c r="R117" s="37">
        <v>8.76</v>
      </c>
      <c r="S117" s="54">
        <v>-0.25</v>
      </c>
      <c r="T117" s="59"/>
      <c r="U117" s="37">
        <v>8.64</v>
      </c>
      <c r="V117" s="95">
        <v>8.35</v>
      </c>
      <c r="W117" s="37">
        <v>8.5</v>
      </c>
      <c r="X117" s="54">
        <v>-0.28999999999999998</v>
      </c>
      <c r="Y117" s="59"/>
      <c r="Z117" s="37">
        <v>8.9</v>
      </c>
      <c r="AA117" s="37">
        <v>8.74</v>
      </c>
      <c r="AB117" s="37">
        <v>8.82</v>
      </c>
      <c r="AC117" s="54">
        <v>-0.16</v>
      </c>
      <c r="AD117" s="59"/>
      <c r="AE117" s="37">
        <v>8.81</v>
      </c>
      <c r="AF117" s="37">
        <v>8.58</v>
      </c>
      <c r="AG117" s="37">
        <v>8.6999999999999993</v>
      </c>
      <c r="AH117" s="54">
        <v>-0.23</v>
      </c>
      <c r="AI117" s="59"/>
      <c r="AJ117" s="37">
        <v>7.92</v>
      </c>
      <c r="AK117" s="37">
        <v>7.97</v>
      </c>
      <c r="AL117" s="37">
        <v>7.95</v>
      </c>
      <c r="AM117" s="54">
        <v>0.05</v>
      </c>
      <c r="AN117" s="59"/>
      <c r="AO117" s="37">
        <v>8.39</v>
      </c>
      <c r="AP117" s="95">
        <v>8.24</v>
      </c>
      <c r="AQ117" s="37">
        <v>8.32</v>
      </c>
      <c r="AR117" s="54">
        <v>-0.15</v>
      </c>
      <c r="AS117" s="59"/>
      <c r="AT117" s="37">
        <v>7.45</v>
      </c>
      <c r="AU117" s="37">
        <v>7.69</v>
      </c>
      <c r="AV117" s="37">
        <v>7.57</v>
      </c>
      <c r="AW117" s="54">
        <v>0.24</v>
      </c>
      <c r="AX117" s="59"/>
      <c r="AY117" s="37">
        <v>8.0399999999999991</v>
      </c>
      <c r="AZ117" s="37">
        <v>8.11</v>
      </c>
      <c r="BA117" s="37">
        <v>8.08</v>
      </c>
      <c r="BB117" s="54">
        <v>7.0000000000000007E-2</v>
      </c>
      <c r="BC117" s="59"/>
      <c r="BD117" s="21"/>
      <c r="BE117" s="43" t="s">
        <v>157</v>
      </c>
      <c r="BF117" s="42" t="s">
        <v>157</v>
      </c>
      <c r="BG117" s="42" t="s">
        <v>157</v>
      </c>
      <c r="BH117" s="53" t="s">
        <v>157</v>
      </c>
      <c r="BI117" s="55"/>
      <c r="BJ117" s="42" t="s">
        <v>157</v>
      </c>
      <c r="BK117" s="42" t="s">
        <v>157</v>
      </c>
      <c r="BL117" s="42" t="s">
        <v>157</v>
      </c>
      <c r="BM117" s="53" t="s">
        <v>157</v>
      </c>
      <c r="BN117" s="55"/>
      <c r="BO117" s="42" t="s">
        <v>157</v>
      </c>
      <c r="BP117" s="42" t="s">
        <v>157</v>
      </c>
      <c r="BQ117" s="42" t="s">
        <v>157</v>
      </c>
      <c r="BR117" s="53" t="s">
        <v>157</v>
      </c>
      <c r="BS117" s="55"/>
      <c r="BT117" s="42" t="s">
        <v>157</v>
      </c>
      <c r="BU117" s="42" t="s">
        <v>157</v>
      </c>
      <c r="BV117" s="42" t="s">
        <v>157</v>
      </c>
      <c r="BW117" s="53" t="s">
        <v>157</v>
      </c>
      <c r="BX117" s="55"/>
      <c r="BY117" s="42" t="s">
        <v>157</v>
      </c>
      <c r="BZ117" s="42" t="s">
        <v>157</v>
      </c>
      <c r="CA117" s="42" t="s">
        <v>157</v>
      </c>
      <c r="CB117" s="53" t="s">
        <v>157</v>
      </c>
      <c r="CC117" s="55"/>
      <c r="CD117" s="42" t="s">
        <v>157</v>
      </c>
      <c r="CE117" s="42" t="s">
        <v>157</v>
      </c>
      <c r="CF117" s="42" t="s">
        <v>157</v>
      </c>
      <c r="CG117" s="53" t="s">
        <v>157</v>
      </c>
      <c r="CH117" s="55"/>
      <c r="CI117" s="42" t="s">
        <v>157</v>
      </c>
      <c r="CJ117" s="42" t="s">
        <v>157</v>
      </c>
      <c r="CK117" s="42" t="s">
        <v>157</v>
      </c>
      <c r="CL117" s="53" t="s">
        <v>157</v>
      </c>
      <c r="CM117" s="55"/>
      <c r="CN117" s="42" t="s">
        <v>157</v>
      </c>
      <c r="CO117" s="42" t="s">
        <v>157</v>
      </c>
      <c r="CP117" s="42" t="s">
        <v>157</v>
      </c>
      <c r="CQ117" s="53" t="s">
        <v>157</v>
      </c>
      <c r="CR117" s="55"/>
    </row>
    <row r="118" spans="1:96" x14ac:dyDescent="0.25">
      <c r="A118" s="26" t="s">
        <v>88</v>
      </c>
      <c r="B118" s="23">
        <v>24</v>
      </c>
      <c r="C118" s="23">
        <v>3</v>
      </c>
      <c r="D118" s="23">
        <v>751008</v>
      </c>
      <c r="E118" s="23" t="s">
        <v>102</v>
      </c>
      <c r="F118" s="23" t="s">
        <v>12</v>
      </c>
      <c r="G118" s="23" t="s">
        <v>13</v>
      </c>
      <c r="H118" s="22" t="s">
        <v>192</v>
      </c>
      <c r="I118" s="34">
        <v>7.08</v>
      </c>
      <c r="J118" s="37">
        <v>7.12</v>
      </c>
      <c r="K118" s="37">
        <v>7.05</v>
      </c>
      <c r="L118" s="37">
        <v>7.2</v>
      </c>
      <c r="M118" s="37">
        <v>7.14</v>
      </c>
      <c r="N118" s="54">
        <v>0.15</v>
      </c>
      <c r="O118" s="59"/>
      <c r="P118" s="37">
        <v>8.0299999999999994</v>
      </c>
      <c r="Q118" s="37">
        <v>8.3699999999999992</v>
      </c>
      <c r="R118" s="37">
        <v>8.18</v>
      </c>
      <c r="S118" s="54">
        <v>0.34</v>
      </c>
      <c r="T118" s="59" t="s">
        <v>152</v>
      </c>
      <c r="U118" s="37">
        <v>7.9</v>
      </c>
      <c r="V118" s="95">
        <v>8.17</v>
      </c>
      <c r="W118" s="37">
        <v>7.99</v>
      </c>
      <c r="X118" s="54">
        <v>0.27</v>
      </c>
      <c r="Y118" s="59" t="s">
        <v>152</v>
      </c>
      <c r="Z118" s="37">
        <v>7.97</v>
      </c>
      <c r="AA118" s="37">
        <v>8.3800000000000008</v>
      </c>
      <c r="AB118" s="37">
        <v>8.15</v>
      </c>
      <c r="AC118" s="54">
        <v>0.41</v>
      </c>
      <c r="AD118" s="59" t="s">
        <v>152</v>
      </c>
      <c r="AE118" s="37">
        <v>7.14</v>
      </c>
      <c r="AF118" s="37">
        <v>7.48</v>
      </c>
      <c r="AG118" s="37">
        <v>7.31</v>
      </c>
      <c r="AH118" s="54">
        <v>0.34</v>
      </c>
      <c r="AI118" s="59" t="s">
        <v>152</v>
      </c>
      <c r="AJ118" s="36">
        <v>6.82</v>
      </c>
      <c r="AK118" s="37">
        <v>7.28</v>
      </c>
      <c r="AL118" s="37">
        <v>7.05</v>
      </c>
      <c r="AM118" s="54">
        <v>0.46</v>
      </c>
      <c r="AN118" s="59" t="s">
        <v>152</v>
      </c>
      <c r="AO118" s="37">
        <v>7.04</v>
      </c>
      <c r="AP118" s="37">
        <v>7.47</v>
      </c>
      <c r="AQ118" s="37">
        <v>7.19</v>
      </c>
      <c r="AR118" s="54">
        <v>0.43</v>
      </c>
      <c r="AS118" s="59" t="s">
        <v>152</v>
      </c>
      <c r="AT118" s="36">
        <v>6.6</v>
      </c>
      <c r="AU118" s="37">
        <v>7.09</v>
      </c>
      <c r="AV118" s="36">
        <v>6.92</v>
      </c>
      <c r="AW118" s="54">
        <v>0.49</v>
      </c>
      <c r="AX118" s="59" t="s">
        <v>152</v>
      </c>
      <c r="AY118" s="36">
        <v>6.72</v>
      </c>
      <c r="AZ118" s="37">
        <v>7.75</v>
      </c>
      <c r="BA118" s="37">
        <v>7.28</v>
      </c>
      <c r="BB118" s="54">
        <v>1.03</v>
      </c>
      <c r="BC118" s="59" t="s">
        <v>152</v>
      </c>
      <c r="BD118" s="21"/>
      <c r="BE118" s="34">
        <v>7.02</v>
      </c>
      <c r="BF118" s="37">
        <v>8.11</v>
      </c>
      <c r="BG118" s="37">
        <v>7.56</v>
      </c>
      <c r="BH118" s="54">
        <v>1.0900000000000001</v>
      </c>
      <c r="BI118" s="59" t="s">
        <v>152</v>
      </c>
      <c r="BJ118" s="42" t="s">
        <v>157</v>
      </c>
      <c r="BK118" s="37">
        <v>8.43</v>
      </c>
      <c r="BL118" s="37">
        <v>8.43</v>
      </c>
      <c r="BM118" s="54" t="s">
        <v>157</v>
      </c>
      <c r="BN118" s="59"/>
      <c r="BO118" s="37">
        <v>7.2</v>
      </c>
      <c r="BP118" s="37">
        <v>8.3800000000000008</v>
      </c>
      <c r="BQ118" s="37">
        <v>7.8</v>
      </c>
      <c r="BR118" s="54">
        <v>1.18</v>
      </c>
      <c r="BS118" s="59" t="s">
        <v>152</v>
      </c>
      <c r="BT118" s="36">
        <v>6.91</v>
      </c>
      <c r="BU118" s="37">
        <v>8.15</v>
      </c>
      <c r="BV118" s="37">
        <v>7.53</v>
      </c>
      <c r="BW118" s="54">
        <v>1.24</v>
      </c>
      <c r="BX118" s="59" t="s">
        <v>152</v>
      </c>
      <c r="BY118" s="36">
        <v>6.52</v>
      </c>
      <c r="BZ118" s="37">
        <v>7.79</v>
      </c>
      <c r="CA118" s="37">
        <v>7.16</v>
      </c>
      <c r="CB118" s="54">
        <v>1.27</v>
      </c>
      <c r="CC118" s="59" t="s">
        <v>152</v>
      </c>
      <c r="CD118" s="36">
        <v>6.71</v>
      </c>
      <c r="CE118" s="37">
        <v>7.99</v>
      </c>
      <c r="CF118" s="37">
        <v>7.35</v>
      </c>
      <c r="CG118" s="54">
        <v>1.28</v>
      </c>
      <c r="CH118" s="59" t="s">
        <v>152</v>
      </c>
      <c r="CI118" s="36">
        <v>6.33</v>
      </c>
      <c r="CJ118" s="37">
        <v>7.59</v>
      </c>
      <c r="CK118" s="36">
        <v>6.96</v>
      </c>
      <c r="CL118" s="54">
        <v>1.26</v>
      </c>
      <c r="CM118" s="59" t="s">
        <v>152</v>
      </c>
      <c r="CN118" s="40">
        <v>5.82</v>
      </c>
      <c r="CO118" s="37">
        <v>7.58</v>
      </c>
      <c r="CP118" s="36">
        <v>6.76</v>
      </c>
      <c r="CQ118" s="54">
        <v>1.76</v>
      </c>
      <c r="CR118" s="59" t="s">
        <v>152</v>
      </c>
    </row>
    <row r="119" spans="1:96" x14ac:dyDescent="0.25">
      <c r="A119" s="26" t="s">
        <v>88</v>
      </c>
      <c r="B119" s="23">
        <v>123</v>
      </c>
      <c r="C119" s="23">
        <v>2</v>
      </c>
      <c r="D119" s="23">
        <v>756403</v>
      </c>
      <c r="E119" s="23" t="s">
        <v>103</v>
      </c>
      <c r="F119" s="23" t="s">
        <v>12</v>
      </c>
      <c r="G119" s="23" t="s">
        <v>13</v>
      </c>
      <c r="H119" s="22" t="s">
        <v>192</v>
      </c>
      <c r="I119" s="34">
        <v>8.23</v>
      </c>
      <c r="J119" s="37">
        <v>8.4499999999999993</v>
      </c>
      <c r="K119" s="37">
        <v>8.19</v>
      </c>
      <c r="L119" s="95">
        <v>8.2899999999999991</v>
      </c>
      <c r="M119" s="37">
        <v>8.24</v>
      </c>
      <c r="N119" s="54">
        <v>0.1</v>
      </c>
      <c r="O119" s="59"/>
      <c r="P119" s="37">
        <v>8.6199999999999992</v>
      </c>
      <c r="Q119" s="37">
        <v>8.48</v>
      </c>
      <c r="R119" s="37">
        <v>8.5500000000000007</v>
      </c>
      <c r="S119" s="54">
        <v>-0.14000000000000001</v>
      </c>
      <c r="T119" s="59"/>
      <c r="U119" s="37">
        <v>8.48</v>
      </c>
      <c r="V119" s="95">
        <v>8.31</v>
      </c>
      <c r="W119" s="37">
        <v>8.4</v>
      </c>
      <c r="X119" s="54">
        <v>-0.17</v>
      </c>
      <c r="Y119" s="59"/>
      <c r="Z119" s="37">
        <v>8.8000000000000007</v>
      </c>
      <c r="AA119" s="37">
        <v>8.57</v>
      </c>
      <c r="AB119" s="37">
        <v>8.69</v>
      </c>
      <c r="AC119" s="54">
        <v>-0.23</v>
      </c>
      <c r="AD119" s="59"/>
      <c r="AE119" s="37">
        <v>8.9700000000000006</v>
      </c>
      <c r="AF119" s="38">
        <v>9.2799999999999994</v>
      </c>
      <c r="AG119" s="38">
        <v>9.1199999999999992</v>
      </c>
      <c r="AH119" s="54">
        <v>0.31</v>
      </c>
      <c r="AI119" s="59" t="s">
        <v>152</v>
      </c>
      <c r="AJ119" s="37">
        <v>8.39</v>
      </c>
      <c r="AK119" s="95">
        <v>8.67</v>
      </c>
      <c r="AL119" s="37">
        <v>8.5299999999999994</v>
      </c>
      <c r="AM119" s="54">
        <v>0.28000000000000003</v>
      </c>
      <c r="AN119" s="59" t="s">
        <v>152</v>
      </c>
      <c r="AO119" s="37">
        <v>8.6</v>
      </c>
      <c r="AP119" s="95">
        <v>8.83</v>
      </c>
      <c r="AQ119" s="37">
        <v>8.7100000000000009</v>
      </c>
      <c r="AR119" s="54">
        <v>0.23</v>
      </c>
      <c r="AS119" s="59" t="s">
        <v>152</v>
      </c>
      <c r="AT119" s="37">
        <v>8.18</v>
      </c>
      <c r="AU119" s="95">
        <v>8.51</v>
      </c>
      <c r="AV119" s="37">
        <v>8.34</v>
      </c>
      <c r="AW119" s="54">
        <v>0.33</v>
      </c>
      <c r="AX119" s="59" t="s">
        <v>152</v>
      </c>
      <c r="AY119" s="37">
        <v>7.73</v>
      </c>
      <c r="AZ119" s="37">
        <v>7.25</v>
      </c>
      <c r="BA119" s="37">
        <v>7.53</v>
      </c>
      <c r="BB119" s="54">
        <v>-0.48</v>
      </c>
      <c r="BC119" s="59" t="s">
        <v>153</v>
      </c>
      <c r="BD119" s="21"/>
      <c r="BE119" s="43" t="s">
        <v>157</v>
      </c>
      <c r="BF119" s="42" t="s">
        <v>157</v>
      </c>
      <c r="BG119" s="42" t="s">
        <v>157</v>
      </c>
      <c r="BH119" s="53" t="s">
        <v>157</v>
      </c>
      <c r="BI119" s="55"/>
      <c r="BJ119" s="42" t="s">
        <v>157</v>
      </c>
      <c r="BK119" s="42" t="s">
        <v>157</v>
      </c>
      <c r="BL119" s="42" t="s">
        <v>157</v>
      </c>
      <c r="BM119" s="53" t="s">
        <v>157</v>
      </c>
      <c r="BN119" s="55"/>
      <c r="BO119" s="42" t="s">
        <v>157</v>
      </c>
      <c r="BP119" s="42" t="s">
        <v>157</v>
      </c>
      <c r="BQ119" s="42" t="s">
        <v>157</v>
      </c>
      <c r="BR119" s="53" t="s">
        <v>157</v>
      </c>
      <c r="BS119" s="55"/>
      <c r="BT119" s="42" t="s">
        <v>157</v>
      </c>
      <c r="BU119" s="42" t="s">
        <v>157</v>
      </c>
      <c r="BV119" s="42" t="s">
        <v>157</v>
      </c>
      <c r="BW119" s="53" t="s">
        <v>157</v>
      </c>
      <c r="BX119" s="55"/>
      <c r="BY119" s="42" t="s">
        <v>157</v>
      </c>
      <c r="BZ119" s="42" t="s">
        <v>157</v>
      </c>
      <c r="CA119" s="42" t="s">
        <v>157</v>
      </c>
      <c r="CB119" s="53" t="s">
        <v>157</v>
      </c>
      <c r="CC119" s="55"/>
      <c r="CD119" s="42" t="s">
        <v>157</v>
      </c>
      <c r="CE119" s="42" t="s">
        <v>157</v>
      </c>
      <c r="CF119" s="42" t="s">
        <v>157</v>
      </c>
      <c r="CG119" s="53" t="s">
        <v>157</v>
      </c>
      <c r="CH119" s="55"/>
      <c r="CI119" s="42" t="s">
        <v>157</v>
      </c>
      <c r="CJ119" s="42" t="s">
        <v>157</v>
      </c>
      <c r="CK119" s="42" t="s">
        <v>157</v>
      </c>
      <c r="CL119" s="53" t="s">
        <v>157</v>
      </c>
      <c r="CM119" s="55"/>
      <c r="CN119" s="42" t="s">
        <v>157</v>
      </c>
      <c r="CO119" s="42" t="s">
        <v>157</v>
      </c>
      <c r="CP119" s="42" t="s">
        <v>157</v>
      </c>
      <c r="CQ119" s="53" t="s">
        <v>157</v>
      </c>
      <c r="CR119" s="55"/>
    </row>
    <row r="120" spans="1:96" x14ac:dyDescent="0.25">
      <c r="A120" s="26" t="s">
        <v>88</v>
      </c>
      <c r="B120" s="23">
        <v>123</v>
      </c>
      <c r="C120" s="23">
        <v>2</v>
      </c>
      <c r="D120" s="23">
        <v>611244</v>
      </c>
      <c r="E120" s="23" t="s">
        <v>104</v>
      </c>
      <c r="F120" s="23" t="s">
        <v>12</v>
      </c>
      <c r="G120" s="23" t="s">
        <v>13</v>
      </c>
      <c r="H120" s="22" t="s">
        <v>192</v>
      </c>
      <c r="I120" s="43" t="s">
        <v>157</v>
      </c>
      <c r="J120" s="37">
        <v>7.71</v>
      </c>
      <c r="K120" s="37">
        <v>7.87</v>
      </c>
      <c r="L120" s="37">
        <v>7.87</v>
      </c>
      <c r="M120" s="37">
        <v>7.87</v>
      </c>
      <c r="N120" s="54">
        <v>0</v>
      </c>
      <c r="O120" s="59"/>
      <c r="P120" s="37">
        <v>8.5500000000000007</v>
      </c>
      <c r="Q120" s="37">
        <v>8.5500000000000007</v>
      </c>
      <c r="R120" s="37">
        <v>8.5500000000000007</v>
      </c>
      <c r="S120" s="54">
        <v>0</v>
      </c>
      <c r="T120" s="59"/>
      <c r="U120" s="37">
        <v>8.4</v>
      </c>
      <c r="V120" s="95">
        <v>8.3800000000000008</v>
      </c>
      <c r="W120" s="37">
        <v>8.39</v>
      </c>
      <c r="X120" s="54">
        <v>-0.02</v>
      </c>
      <c r="Y120" s="59"/>
      <c r="Z120" s="37">
        <v>8.34</v>
      </c>
      <c r="AA120" s="37">
        <v>7.98</v>
      </c>
      <c r="AB120" s="37">
        <v>8.16</v>
      </c>
      <c r="AC120" s="54">
        <v>-0.36</v>
      </c>
      <c r="AD120" s="59" t="s">
        <v>153</v>
      </c>
      <c r="AE120" s="37">
        <v>8.35</v>
      </c>
      <c r="AF120" s="37">
        <v>8.2899999999999991</v>
      </c>
      <c r="AG120" s="37">
        <v>8.32</v>
      </c>
      <c r="AH120" s="54">
        <v>-0.06</v>
      </c>
      <c r="AI120" s="59"/>
      <c r="AJ120" s="37">
        <v>8.11</v>
      </c>
      <c r="AK120" s="37">
        <v>7.97</v>
      </c>
      <c r="AL120" s="37">
        <v>8.0399999999999991</v>
      </c>
      <c r="AM120" s="54">
        <v>-0.14000000000000001</v>
      </c>
      <c r="AN120" s="59"/>
      <c r="AO120" s="37">
        <v>8.2799999999999994</v>
      </c>
      <c r="AP120" s="95">
        <v>8.09</v>
      </c>
      <c r="AQ120" s="37">
        <v>8.18</v>
      </c>
      <c r="AR120" s="54">
        <v>-0.19</v>
      </c>
      <c r="AS120" s="59"/>
      <c r="AT120" s="37">
        <v>7.95</v>
      </c>
      <c r="AU120" s="37">
        <v>7.85</v>
      </c>
      <c r="AV120" s="37">
        <v>7.9</v>
      </c>
      <c r="AW120" s="54">
        <v>-0.1</v>
      </c>
      <c r="AX120" s="59"/>
      <c r="AY120" s="37">
        <v>8.02</v>
      </c>
      <c r="AZ120" s="37">
        <v>8</v>
      </c>
      <c r="BA120" s="37">
        <v>8.01</v>
      </c>
      <c r="BB120" s="54">
        <v>-0.02</v>
      </c>
      <c r="BC120" s="59"/>
      <c r="BD120" s="21"/>
      <c r="BE120" s="43" t="s">
        <v>157</v>
      </c>
      <c r="BF120" s="42" t="s">
        <v>157</v>
      </c>
      <c r="BG120" s="42" t="s">
        <v>157</v>
      </c>
      <c r="BH120" s="53" t="s">
        <v>157</v>
      </c>
      <c r="BI120" s="55"/>
      <c r="BJ120" s="42" t="s">
        <v>157</v>
      </c>
      <c r="BK120" s="42" t="s">
        <v>157</v>
      </c>
      <c r="BL120" s="42" t="s">
        <v>157</v>
      </c>
      <c r="BM120" s="53" t="s">
        <v>157</v>
      </c>
      <c r="BN120" s="55"/>
      <c r="BO120" s="42" t="s">
        <v>157</v>
      </c>
      <c r="BP120" s="42" t="s">
        <v>157</v>
      </c>
      <c r="BQ120" s="42" t="s">
        <v>157</v>
      </c>
      <c r="BR120" s="53" t="s">
        <v>157</v>
      </c>
      <c r="BS120" s="55"/>
      <c r="BT120" s="42" t="s">
        <v>157</v>
      </c>
      <c r="BU120" s="42" t="s">
        <v>157</v>
      </c>
      <c r="BV120" s="42" t="s">
        <v>157</v>
      </c>
      <c r="BW120" s="53" t="s">
        <v>157</v>
      </c>
      <c r="BX120" s="55"/>
      <c r="BY120" s="42" t="s">
        <v>157</v>
      </c>
      <c r="BZ120" s="42" t="s">
        <v>157</v>
      </c>
      <c r="CA120" s="42" t="s">
        <v>157</v>
      </c>
      <c r="CB120" s="53" t="s">
        <v>157</v>
      </c>
      <c r="CC120" s="55"/>
      <c r="CD120" s="42" t="s">
        <v>157</v>
      </c>
      <c r="CE120" s="42" t="s">
        <v>157</v>
      </c>
      <c r="CF120" s="42" t="s">
        <v>157</v>
      </c>
      <c r="CG120" s="53" t="s">
        <v>157</v>
      </c>
      <c r="CH120" s="55"/>
      <c r="CI120" s="42" t="s">
        <v>157</v>
      </c>
      <c r="CJ120" s="42" t="s">
        <v>157</v>
      </c>
      <c r="CK120" s="42" t="s">
        <v>157</v>
      </c>
      <c r="CL120" s="53" t="s">
        <v>157</v>
      </c>
      <c r="CM120" s="55"/>
      <c r="CN120" s="42" t="s">
        <v>157</v>
      </c>
      <c r="CO120" s="42" t="s">
        <v>157</v>
      </c>
      <c r="CP120" s="42" t="s">
        <v>157</v>
      </c>
      <c r="CQ120" s="53" t="s">
        <v>157</v>
      </c>
      <c r="CR120" s="55"/>
    </row>
    <row r="121" spans="1:96" x14ac:dyDescent="0.25">
      <c r="A121" s="26" t="s">
        <v>88</v>
      </c>
      <c r="B121" s="23">
        <v>24</v>
      </c>
      <c r="C121" s="23">
        <v>3</v>
      </c>
      <c r="D121" s="23">
        <v>773002</v>
      </c>
      <c r="E121" s="23" t="s">
        <v>105</v>
      </c>
      <c r="F121" s="23" t="s">
        <v>12</v>
      </c>
      <c r="G121" s="23" t="s">
        <v>13</v>
      </c>
      <c r="H121" s="22" t="s">
        <v>192</v>
      </c>
      <c r="I121" s="34">
        <v>7.54</v>
      </c>
      <c r="J121" s="37">
        <v>7.71</v>
      </c>
      <c r="K121" s="37">
        <v>7.76</v>
      </c>
      <c r="L121" s="37">
        <v>7.85</v>
      </c>
      <c r="M121" s="37">
        <v>7.79</v>
      </c>
      <c r="N121" s="54">
        <v>0.09</v>
      </c>
      <c r="O121" s="59"/>
      <c r="P121" s="37">
        <v>8.15</v>
      </c>
      <c r="Q121" s="37">
        <v>8.42</v>
      </c>
      <c r="R121" s="37">
        <v>8.26</v>
      </c>
      <c r="S121" s="54">
        <v>0.27</v>
      </c>
      <c r="T121" s="59" t="s">
        <v>152</v>
      </c>
      <c r="U121" s="37">
        <v>8.23</v>
      </c>
      <c r="V121" s="95">
        <v>8.5500000000000007</v>
      </c>
      <c r="W121" s="37">
        <v>8.3800000000000008</v>
      </c>
      <c r="X121" s="54">
        <v>0.32</v>
      </c>
      <c r="Y121" s="59" t="s">
        <v>152</v>
      </c>
      <c r="Z121" s="37">
        <v>8.44</v>
      </c>
      <c r="AA121" s="37">
        <v>8.65</v>
      </c>
      <c r="AB121" s="37">
        <v>8.5</v>
      </c>
      <c r="AC121" s="54">
        <v>0.21</v>
      </c>
      <c r="AD121" s="59"/>
      <c r="AE121" s="37">
        <v>8.2899999999999991</v>
      </c>
      <c r="AF121" s="37">
        <v>8.27</v>
      </c>
      <c r="AG121" s="37">
        <v>8.23</v>
      </c>
      <c r="AH121" s="54">
        <v>-0.02</v>
      </c>
      <c r="AI121" s="59"/>
      <c r="AJ121" s="37">
        <v>8.15</v>
      </c>
      <c r="AK121" s="37">
        <v>7.83</v>
      </c>
      <c r="AL121" s="37">
        <v>7.96</v>
      </c>
      <c r="AM121" s="54">
        <v>-0.32</v>
      </c>
      <c r="AN121" s="59" t="s">
        <v>153</v>
      </c>
      <c r="AO121" s="37">
        <v>8.19</v>
      </c>
      <c r="AP121" s="37">
        <v>7.75</v>
      </c>
      <c r="AQ121" s="37">
        <v>7.94</v>
      </c>
      <c r="AR121" s="54">
        <v>-0.44</v>
      </c>
      <c r="AS121" s="59" t="s">
        <v>153</v>
      </c>
      <c r="AT121" s="37">
        <v>8.11</v>
      </c>
      <c r="AU121" s="37">
        <v>7.91</v>
      </c>
      <c r="AV121" s="37">
        <v>7.99</v>
      </c>
      <c r="AW121" s="54">
        <v>-0.2</v>
      </c>
      <c r="AX121" s="59"/>
      <c r="AY121" s="37">
        <v>7.92</v>
      </c>
      <c r="AZ121" s="37">
        <v>7.85</v>
      </c>
      <c r="BA121" s="37">
        <v>7.84</v>
      </c>
      <c r="BB121" s="54">
        <v>-7.0000000000000007E-2</v>
      </c>
      <c r="BC121" s="59"/>
      <c r="BD121" s="21"/>
      <c r="BE121" s="34">
        <v>7.98</v>
      </c>
      <c r="BF121" s="37">
        <v>7.72</v>
      </c>
      <c r="BG121" s="37">
        <v>7.85</v>
      </c>
      <c r="BH121" s="54">
        <v>-0.26</v>
      </c>
      <c r="BI121" s="59"/>
      <c r="BJ121" s="42" t="s">
        <v>157</v>
      </c>
      <c r="BK121" s="37">
        <v>7.92</v>
      </c>
      <c r="BL121" s="37">
        <v>7.92</v>
      </c>
      <c r="BM121" s="54" t="s">
        <v>157</v>
      </c>
      <c r="BN121" s="59"/>
      <c r="BO121" s="37">
        <v>8.09</v>
      </c>
      <c r="BP121" s="37">
        <v>8.0399999999999991</v>
      </c>
      <c r="BQ121" s="37">
        <v>8.07</v>
      </c>
      <c r="BR121" s="54">
        <v>-0.05</v>
      </c>
      <c r="BS121" s="59"/>
      <c r="BT121" s="37">
        <v>8.08</v>
      </c>
      <c r="BU121" s="37">
        <v>8.26</v>
      </c>
      <c r="BV121" s="37">
        <v>8.17</v>
      </c>
      <c r="BW121" s="54">
        <v>0.18</v>
      </c>
      <c r="BX121" s="59"/>
      <c r="BY121" s="37">
        <v>7.93</v>
      </c>
      <c r="BZ121" s="37">
        <v>8.0299999999999994</v>
      </c>
      <c r="CA121" s="37">
        <v>7.98</v>
      </c>
      <c r="CB121" s="54">
        <v>0.1</v>
      </c>
      <c r="CC121" s="59"/>
      <c r="CD121" s="37">
        <v>7.93</v>
      </c>
      <c r="CE121" s="37">
        <v>8.18</v>
      </c>
      <c r="CF121" s="37">
        <v>8.0500000000000007</v>
      </c>
      <c r="CG121" s="54">
        <v>0.25</v>
      </c>
      <c r="CH121" s="59"/>
      <c r="CI121" s="37">
        <v>7.93</v>
      </c>
      <c r="CJ121" s="37">
        <v>7.88</v>
      </c>
      <c r="CK121" s="37">
        <v>7.91</v>
      </c>
      <c r="CL121" s="54">
        <v>-0.05</v>
      </c>
      <c r="CM121" s="59"/>
      <c r="CN121" s="37">
        <v>7.7</v>
      </c>
      <c r="CO121" s="37">
        <v>7.71</v>
      </c>
      <c r="CP121" s="37">
        <v>7.7</v>
      </c>
      <c r="CQ121" s="54">
        <v>0.01</v>
      </c>
      <c r="CR121" s="59"/>
    </row>
    <row r="122" spans="1:96" x14ac:dyDescent="0.25">
      <c r="A122" s="26" t="s">
        <v>88</v>
      </c>
      <c r="B122" s="23">
        <v>123</v>
      </c>
      <c r="C122" s="23">
        <v>2</v>
      </c>
      <c r="D122" s="23">
        <v>688887</v>
      </c>
      <c r="E122" s="23" t="s">
        <v>106</v>
      </c>
      <c r="F122" s="23" t="s">
        <v>12</v>
      </c>
      <c r="G122" s="23" t="s">
        <v>13</v>
      </c>
      <c r="H122" s="22" t="s">
        <v>192</v>
      </c>
      <c r="I122" s="43" t="s">
        <v>157</v>
      </c>
      <c r="J122" s="36">
        <v>6.4</v>
      </c>
      <c r="K122" s="36">
        <v>6.7</v>
      </c>
      <c r="L122" s="37">
        <v>7.3</v>
      </c>
      <c r="M122" s="37">
        <v>7.25</v>
      </c>
      <c r="N122" s="54">
        <v>0.6</v>
      </c>
      <c r="O122" s="59" t="s">
        <v>152</v>
      </c>
      <c r="P122" s="37">
        <v>7.31</v>
      </c>
      <c r="Q122" s="37">
        <v>7.92</v>
      </c>
      <c r="R122" s="37">
        <v>7.76</v>
      </c>
      <c r="S122" s="54">
        <v>0.61</v>
      </c>
      <c r="T122" s="59" t="s">
        <v>152</v>
      </c>
      <c r="U122" s="37">
        <v>7.52</v>
      </c>
      <c r="V122" s="95">
        <v>8.06</v>
      </c>
      <c r="W122" s="37">
        <v>7.9</v>
      </c>
      <c r="X122" s="54">
        <v>0.54</v>
      </c>
      <c r="Y122" s="59" t="s">
        <v>152</v>
      </c>
      <c r="Z122" s="36">
        <v>6.93</v>
      </c>
      <c r="AA122" s="37">
        <v>7.83</v>
      </c>
      <c r="AB122" s="37">
        <v>7.57</v>
      </c>
      <c r="AC122" s="54">
        <v>0.9</v>
      </c>
      <c r="AD122" s="59" t="s">
        <v>152</v>
      </c>
      <c r="AE122" s="37">
        <v>7.7</v>
      </c>
      <c r="AF122" s="37">
        <v>8.33</v>
      </c>
      <c r="AG122" s="37">
        <v>8.07</v>
      </c>
      <c r="AH122" s="54">
        <v>0.63</v>
      </c>
      <c r="AI122" s="59" t="s">
        <v>152</v>
      </c>
      <c r="AJ122" s="36">
        <v>6.61</v>
      </c>
      <c r="AK122" s="37">
        <v>7.46</v>
      </c>
      <c r="AL122" s="37">
        <v>7.22</v>
      </c>
      <c r="AM122" s="54">
        <v>0.85</v>
      </c>
      <c r="AN122" s="59" t="s">
        <v>152</v>
      </c>
      <c r="AO122" s="37">
        <v>7.01</v>
      </c>
      <c r="AP122" s="37">
        <v>7.53</v>
      </c>
      <c r="AQ122" s="37">
        <v>7.43</v>
      </c>
      <c r="AR122" s="54">
        <v>0.52</v>
      </c>
      <c r="AS122" s="59" t="s">
        <v>152</v>
      </c>
      <c r="AT122" s="36">
        <v>6.22</v>
      </c>
      <c r="AU122" s="37">
        <v>7.38</v>
      </c>
      <c r="AV122" s="37">
        <v>7.01</v>
      </c>
      <c r="AW122" s="54">
        <v>1.1599999999999999</v>
      </c>
      <c r="AX122" s="59" t="s">
        <v>152</v>
      </c>
      <c r="AY122" s="36">
        <v>6.11</v>
      </c>
      <c r="AZ122" s="36">
        <v>6.06</v>
      </c>
      <c r="BA122" s="36">
        <v>6.1</v>
      </c>
      <c r="BB122" s="54">
        <v>-0.05</v>
      </c>
      <c r="BC122" s="59"/>
      <c r="BD122" s="21"/>
      <c r="BE122" s="43" t="s">
        <v>157</v>
      </c>
      <c r="BF122" s="42" t="s">
        <v>157</v>
      </c>
      <c r="BG122" s="42" t="s">
        <v>157</v>
      </c>
      <c r="BH122" s="53" t="s">
        <v>157</v>
      </c>
      <c r="BI122" s="55"/>
      <c r="BJ122" s="42" t="s">
        <v>157</v>
      </c>
      <c r="BK122" s="42" t="s">
        <v>157</v>
      </c>
      <c r="BL122" s="42" t="s">
        <v>157</v>
      </c>
      <c r="BM122" s="54" t="s">
        <v>157</v>
      </c>
      <c r="BN122" s="59"/>
      <c r="BO122" s="42" t="s">
        <v>157</v>
      </c>
      <c r="BP122" s="42" t="s">
        <v>157</v>
      </c>
      <c r="BQ122" s="42" t="s">
        <v>157</v>
      </c>
      <c r="BR122" s="53" t="s">
        <v>157</v>
      </c>
      <c r="BS122" s="55"/>
      <c r="BT122" s="42" t="s">
        <v>157</v>
      </c>
      <c r="BU122" s="42" t="s">
        <v>157</v>
      </c>
      <c r="BV122" s="42" t="s">
        <v>157</v>
      </c>
      <c r="BW122" s="53" t="s">
        <v>157</v>
      </c>
      <c r="BX122" s="55"/>
      <c r="BY122" s="42" t="s">
        <v>157</v>
      </c>
      <c r="BZ122" s="42" t="s">
        <v>157</v>
      </c>
      <c r="CA122" s="42" t="s">
        <v>157</v>
      </c>
      <c r="CB122" s="53" t="s">
        <v>157</v>
      </c>
      <c r="CC122" s="55"/>
      <c r="CD122" s="42" t="s">
        <v>157</v>
      </c>
      <c r="CE122" s="42" t="s">
        <v>157</v>
      </c>
      <c r="CF122" s="42" t="s">
        <v>157</v>
      </c>
      <c r="CG122" s="53" t="s">
        <v>157</v>
      </c>
      <c r="CH122" s="55"/>
      <c r="CI122" s="42" t="s">
        <v>157</v>
      </c>
      <c r="CJ122" s="42" t="s">
        <v>157</v>
      </c>
      <c r="CK122" s="42" t="s">
        <v>157</v>
      </c>
      <c r="CL122" s="53" t="s">
        <v>157</v>
      </c>
      <c r="CM122" s="55"/>
      <c r="CN122" s="42" t="s">
        <v>157</v>
      </c>
      <c r="CO122" s="42" t="s">
        <v>157</v>
      </c>
      <c r="CP122" s="42" t="s">
        <v>157</v>
      </c>
      <c r="CQ122" s="53" t="s">
        <v>157</v>
      </c>
      <c r="CR122" s="55"/>
    </row>
    <row r="123" spans="1:96" x14ac:dyDescent="0.25">
      <c r="A123" s="26" t="s">
        <v>88</v>
      </c>
      <c r="B123" s="23">
        <v>123</v>
      </c>
      <c r="C123" s="23">
        <v>2</v>
      </c>
      <c r="D123" s="23">
        <v>781104</v>
      </c>
      <c r="E123" s="23" t="s">
        <v>107</v>
      </c>
      <c r="F123" s="23" t="s">
        <v>12</v>
      </c>
      <c r="G123" s="23" t="s">
        <v>13</v>
      </c>
      <c r="H123" s="22" t="s">
        <v>193</v>
      </c>
      <c r="I123" s="34">
        <v>7.17</v>
      </c>
      <c r="J123" s="37">
        <v>7.34</v>
      </c>
      <c r="K123" s="37">
        <v>7.38</v>
      </c>
      <c r="L123" s="37">
        <v>7.59</v>
      </c>
      <c r="M123" s="37">
        <v>7.49</v>
      </c>
      <c r="N123" s="54">
        <v>0.21</v>
      </c>
      <c r="O123" s="59"/>
      <c r="P123" s="37">
        <v>8.6</v>
      </c>
      <c r="Q123" s="37">
        <v>8.5500000000000007</v>
      </c>
      <c r="R123" s="37">
        <v>8.57</v>
      </c>
      <c r="S123" s="54">
        <v>-0.05</v>
      </c>
      <c r="T123" s="59"/>
      <c r="U123" s="37">
        <v>8.19</v>
      </c>
      <c r="V123" s="95">
        <v>8.3000000000000007</v>
      </c>
      <c r="W123" s="37">
        <v>8.24</v>
      </c>
      <c r="X123" s="54">
        <v>0.11</v>
      </c>
      <c r="Y123" s="59"/>
      <c r="Z123" s="37">
        <v>8.3699999999999992</v>
      </c>
      <c r="AA123" s="37">
        <v>8.2799999999999994</v>
      </c>
      <c r="AB123" s="37">
        <v>8.32</v>
      </c>
      <c r="AC123" s="54">
        <v>-0.09</v>
      </c>
      <c r="AD123" s="59"/>
      <c r="AE123" s="37">
        <v>7.99</v>
      </c>
      <c r="AF123" s="37">
        <v>8.19</v>
      </c>
      <c r="AG123" s="37">
        <v>8.09</v>
      </c>
      <c r="AH123" s="54">
        <v>0.2</v>
      </c>
      <c r="AI123" s="59"/>
      <c r="AJ123" s="37">
        <v>7.98</v>
      </c>
      <c r="AK123" s="37">
        <v>7.93</v>
      </c>
      <c r="AL123" s="37">
        <v>7.95</v>
      </c>
      <c r="AM123" s="54">
        <v>-0.05</v>
      </c>
      <c r="AN123" s="59"/>
      <c r="AO123" s="37">
        <v>8.08</v>
      </c>
      <c r="AP123" s="95">
        <v>8.09</v>
      </c>
      <c r="AQ123" s="37">
        <v>8.08</v>
      </c>
      <c r="AR123" s="54">
        <v>0.01</v>
      </c>
      <c r="AS123" s="59"/>
      <c r="AT123" s="37">
        <v>7.88</v>
      </c>
      <c r="AU123" s="37">
        <v>7.76</v>
      </c>
      <c r="AV123" s="37">
        <v>7.82</v>
      </c>
      <c r="AW123" s="54">
        <v>-0.12</v>
      </c>
      <c r="AX123" s="59"/>
      <c r="AY123" s="37">
        <v>7.84</v>
      </c>
      <c r="AZ123" s="37">
        <v>8.24</v>
      </c>
      <c r="BA123" s="37">
        <v>8.0299999999999994</v>
      </c>
      <c r="BB123" s="54">
        <v>0.4</v>
      </c>
      <c r="BC123" s="59" t="s">
        <v>152</v>
      </c>
      <c r="BD123" s="21"/>
      <c r="BE123" s="43" t="s">
        <v>157</v>
      </c>
      <c r="BF123" s="42" t="s">
        <v>157</v>
      </c>
      <c r="BG123" s="42" t="s">
        <v>157</v>
      </c>
      <c r="BH123" s="53" t="s">
        <v>157</v>
      </c>
      <c r="BI123" s="55"/>
      <c r="BJ123" s="42" t="s">
        <v>157</v>
      </c>
      <c r="BK123" s="42" t="s">
        <v>157</v>
      </c>
      <c r="BL123" s="42" t="s">
        <v>157</v>
      </c>
      <c r="BM123" s="53" t="s">
        <v>157</v>
      </c>
      <c r="BN123" s="55"/>
      <c r="BO123" s="42" t="s">
        <v>157</v>
      </c>
      <c r="BP123" s="42" t="s">
        <v>157</v>
      </c>
      <c r="BQ123" s="42" t="s">
        <v>157</v>
      </c>
      <c r="BR123" s="53" t="s">
        <v>157</v>
      </c>
      <c r="BS123" s="55"/>
      <c r="BT123" s="42" t="s">
        <v>157</v>
      </c>
      <c r="BU123" s="42" t="s">
        <v>157</v>
      </c>
      <c r="BV123" s="42" t="s">
        <v>157</v>
      </c>
      <c r="BW123" s="53" t="s">
        <v>157</v>
      </c>
      <c r="BX123" s="55"/>
      <c r="BY123" s="42" t="s">
        <v>157</v>
      </c>
      <c r="BZ123" s="42" t="s">
        <v>157</v>
      </c>
      <c r="CA123" s="42" t="s">
        <v>157</v>
      </c>
      <c r="CB123" s="53" t="s">
        <v>157</v>
      </c>
      <c r="CC123" s="55"/>
      <c r="CD123" s="42" t="s">
        <v>157</v>
      </c>
      <c r="CE123" s="42" t="s">
        <v>157</v>
      </c>
      <c r="CF123" s="42" t="s">
        <v>157</v>
      </c>
      <c r="CG123" s="53" t="s">
        <v>157</v>
      </c>
      <c r="CH123" s="55"/>
      <c r="CI123" s="42" t="s">
        <v>157</v>
      </c>
      <c r="CJ123" s="42" t="s">
        <v>157</v>
      </c>
      <c r="CK123" s="42" t="s">
        <v>157</v>
      </c>
      <c r="CL123" s="53" t="s">
        <v>157</v>
      </c>
      <c r="CM123" s="55"/>
      <c r="CN123" s="42" t="s">
        <v>157</v>
      </c>
      <c r="CO123" s="42" t="s">
        <v>157</v>
      </c>
      <c r="CP123" s="42" t="s">
        <v>157</v>
      </c>
      <c r="CQ123" s="53" t="s">
        <v>157</v>
      </c>
      <c r="CR123" s="55"/>
    </row>
    <row r="124" spans="1:96" x14ac:dyDescent="0.25">
      <c r="A124" s="26" t="s">
        <v>88</v>
      </c>
      <c r="B124" s="23" t="s">
        <v>25</v>
      </c>
      <c r="C124" s="23">
        <v>2</v>
      </c>
      <c r="D124" s="23">
        <v>756353</v>
      </c>
      <c r="E124" s="23" t="s">
        <v>108</v>
      </c>
      <c r="F124" s="23" t="s">
        <v>12</v>
      </c>
      <c r="G124" s="23" t="s">
        <v>13</v>
      </c>
      <c r="H124" s="22" t="s">
        <v>192</v>
      </c>
      <c r="I124" s="33">
        <v>6.79</v>
      </c>
      <c r="J124" s="36">
        <v>6.68</v>
      </c>
      <c r="K124" s="36">
        <v>6.61</v>
      </c>
      <c r="L124" s="37">
        <v>7.07</v>
      </c>
      <c r="M124" s="36">
        <v>6.84</v>
      </c>
      <c r="N124" s="54">
        <v>0.46</v>
      </c>
      <c r="O124" s="59" t="s">
        <v>152</v>
      </c>
      <c r="P124" s="37">
        <v>8.69</v>
      </c>
      <c r="Q124" s="37">
        <v>8.31</v>
      </c>
      <c r="R124" s="37">
        <v>8.5</v>
      </c>
      <c r="S124" s="54">
        <v>-0.38</v>
      </c>
      <c r="T124" s="59" t="s">
        <v>153</v>
      </c>
      <c r="U124" s="37">
        <v>8.1999999999999993</v>
      </c>
      <c r="V124" s="37">
        <v>7.86</v>
      </c>
      <c r="W124" s="37">
        <v>8.0299999999999994</v>
      </c>
      <c r="X124" s="54">
        <v>-0.34</v>
      </c>
      <c r="Y124" s="59"/>
      <c r="Z124" s="37">
        <v>8.85</v>
      </c>
      <c r="AA124" s="37">
        <v>8.52</v>
      </c>
      <c r="AB124" s="37">
        <v>8.68</v>
      </c>
      <c r="AC124" s="54">
        <v>-0.33</v>
      </c>
      <c r="AD124" s="59" t="s">
        <v>153</v>
      </c>
      <c r="AE124" s="36">
        <v>6.45</v>
      </c>
      <c r="AF124" s="37">
        <v>7.29</v>
      </c>
      <c r="AG124" s="36">
        <v>6.87</v>
      </c>
      <c r="AH124" s="54">
        <v>0.84</v>
      </c>
      <c r="AI124" s="59" t="s">
        <v>152</v>
      </c>
      <c r="AJ124" s="36">
        <v>6.46</v>
      </c>
      <c r="AK124" s="37">
        <v>7.22</v>
      </c>
      <c r="AL124" s="36">
        <v>6.84</v>
      </c>
      <c r="AM124" s="54">
        <v>0.76</v>
      </c>
      <c r="AN124" s="59" t="s">
        <v>152</v>
      </c>
      <c r="AO124" s="36">
        <v>6.64</v>
      </c>
      <c r="AP124" s="37">
        <v>7.39</v>
      </c>
      <c r="AQ124" s="37">
        <v>7.02</v>
      </c>
      <c r="AR124" s="54">
        <v>0.75</v>
      </c>
      <c r="AS124" s="59" t="s">
        <v>152</v>
      </c>
      <c r="AT124" s="36">
        <v>6.28</v>
      </c>
      <c r="AU124" s="37">
        <v>7.04</v>
      </c>
      <c r="AV124" s="36">
        <v>6.66</v>
      </c>
      <c r="AW124" s="54">
        <v>0.76</v>
      </c>
      <c r="AX124" s="59" t="s">
        <v>152</v>
      </c>
      <c r="AY124" s="37">
        <v>7.59</v>
      </c>
      <c r="AZ124" s="37">
        <v>7.74</v>
      </c>
      <c r="BA124" s="37">
        <v>7.64</v>
      </c>
      <c r="BB124" s="54">
        <v>0.15</v>
      </c>
      <c r="BC124" s="59"/>
      <c r="BD124" s="21"/>
      <c r="BE124" s="43" t="s">
        <v>157</v>
      </c>
      <c r="BF124" s="42" t="s">
        <v>157</v>
      </c>
      <c r="BG124" s="42" t="s">
        <v>157</v>
      </c>
      <c r="BH124" s="53" t="s">
        <v>157</v>
      </c>
      <c r="BI124" s="55"/>
      <c r="BJ124" s="42" t="s">
        <v>157</v>
      </c>
      <c r="BK124" s="42" t="s">
        <v>157</v>
      </c>
      <c r="BL124" s="42" t="s">
        <v>157</v>
      </c>
      <c r="BM124" s="53" t="s">
        <v>157</v>
      </c>
      <c r="BN124" s="55"/>
      <c r="BO124" s="42" t="s">
        <v>157</v>
      </c>
      <c r="BP124" s="42" t="s">
        <v>157</v>
      </c>
      <c r="BQ124" s="42" t="s">
        <v>157</v>
      </c>
      <c r="BR124" s="53" t="s">
        <v>157</v>
      </c>
      <c r="BS124" s="55"/>
      <c r="BT124" s="42" t="s">
        <v>157</v>
      </c>
      <c r="BU124" s="42" t="s">
        <v>157</v>
      </c>
      <c r="BV124" s="42" t="s">
        <v>157</v>
      </c>
      <c r="BW124" s="53" t="s">
        <v>157</v>
      </c>
      <c r="BX124" s="55"/>
      <c r="BY124" s="42" t="s">
        <v>157</v>
      </c>
      <c r="BZ124" s="42" t="s">
        <v>157</v>
      </c>
      <c r="CA124" s="42" t="s">
        <v>157</v>
      </c>
      <c r="CB124" s="53" t="s">
        <v>157</v>
      </c>
      <c r="CC124" s="55"/>
      <c r="CD124" s="42" t="s">
        <v>157</v>
      </c>
      <c r="CE124" s="42" t="s">
        <v>157</v>
      </c>
      <c r="CF124" s="42" t="s">
        <v>157</v>
      </c>
      <c r="CG124" s="53" t="s">
        <v>157</v>
      </c>
      <c r="CH124" s="55"/>
      <c r="CI124" s="42" t="s">
        <v>157</v>
      </c>
      <c r="CJ124" s="42" t="s">
        <v>157</v>
      </c>
      <c r="CK124" s="42" t="s">
        <v>157</v>
      </c>
      <c r="CL124" s="53" t="s">
        <v>157</v>
      </c>
      <c r="CM124" s="55"/>
      <c r="CN124" s="42" t="s">
        <v>157</v>
      </c>
      <c r="CO124" s="42" t="s">
        <v>157</v>
      </c>
      <c r="CP124" s="42" t="s">
        <v>157</v>
      </c>
      <c r="CQ124" s="53" t="s">
        <v>157</v>
      </c>
      <c r="CR124" s="55"/>
    </row>
    <row r="125" spans="1:96" x14ac:dyDescent="0.25">
      <c r="A125" s="26" t="s">
        <v>88</v>
      </c>
      <c r="B125" s="23">
        <v>24</v>
      </c>
      <c r="C125" s="23">
        <v>3</v>
      </c>
      <c r="D125" s="23">
        <v>756056</v>
      </c>
      <c r="E125" s="23" t="s">
        <v>109</v>
      </c>
      <c r="F125" s="23" t="s">
        <v>12</v>
      </c>
      <c r="G125" s="23" t="s">
        <v>13</v>
      </c>
      <c r="H125" s="22" t="s">
        <v>192</v>
      </c>
      <c r="I125" s="34">
        <v>7.31</v>
      </c>
      <c r="J125" s="37">
        <v>7.4</v>
      </c>
      <c r="K125" s="37">
        <v>7.73</v>
      </c>
      <c r="L125" s="37">
        <v>7.74</v>
      </c>
      <c r="M125" s="37">
        <v>7.74</v>
      </c>
      <c r="N125" s="54">
        <v>0.01</v>
      </c>
      <c r="O125" s="59"/>
      <c r="P125" s="37">
        <v>8.4600000000000009</v>
      </c>
      <c r="Q125" s="37">
        <v>8.7100000000000009</v>
      </c>
      <c r="R125" s="37">
        <v>8.59</v>
      </c>
      <c r="S125" s="54">
        <v>0.25</v>
      </c>
      <c r="T125" s="59" t="s">
        <v>152</v>
      </c>
      <c r="U125" s="37">
        <v>8.16</v>
      </c>
      <c r="V125" s="95">
        <v>8.2100000000000009</v>
      </c>
      <c r="W125" s="37">
        <v>8.18</v>
      </c>
      <c r="X125" s="54">
        <v>0.05</v>
      </c>
      <c r="Y125" s="59"/>
      <c r="Z125" s="37">
        <v>8.69</v>
      </c>
      <c r="AA125" s="38">
        <v>9</v>
      </c>
      <c r="AB125" s="37">
        <v>8.84</v>
      </c>
      <c r="AC125" s="54">
        <v>0.31</v>
      </c>
      <c r="AD125" s="59" t="s">
        <v>152</v>
      </c>
      <c r="AE125" s="37">
        <v>8.24</v>
      </c>
      <c r="AF125" s="37">
        <v>8.2799999999999994</v>
      </c>
      <c r="AG125" s="37">
        <v>8.26</v>
      </c>
      <c r="AH125" s="54">
        <v>0.04</v>
      </c>
      <c r="AI125" s="59"/>
      <c r="AJ125" s="37">
        <v>7.88</v>
      </c>
      <c r="AK125" s="37">
        <v>7.74</v>
      </c>
      <c r="AL125" s="37">
        <v>7.81</v>
      </c>
      <c r="AM125" s="54">
        <v>-0.14000000000000001</v>
      </c>
      <c r="AN125" s="59"/>
      <c r="AO125" s="37">
        <v>8.1</v>
      </c>
      <c r="AP125" s="37">
        <v>7.94</v>
      </c>
      <c r="AQ125" s="37">
        <v>8.02</v>
      </c>
      <c r="AR125" s="54">
        <v>-0.16</v>
      </c>
      <c r="AS125" s="59"/>
      <c r="AT125" s="37">
        <v>7.66</v>
      </c>
      <c r="AU125" s="37">
        <v>7.54</v>
      </c>
      <c r="AV125" s="37">
        <v>7.6</v>
      </c>
      <c r="AW125" s="54">
        <v>-0.12</v>
      </c>
      <c r="AX125" s="59"/>
      <c r="AY125" s="37">
        <v>7.78</v>
      </c>
      <c r="AZ125" s="37">
        <v>7.69</v>
      </c>
      <c r="BA125" s="37">
        <v>7.73</v>
      </c>
      <c r="BB125" s="54">
        <v>-0.09</v>
      </c>
      <c r="BC125" s="59"/>
      <c r="BD125" s="21"/>
      <c r="BE125" s="34">
        <v>7.95</v>
      </c>
      <c r="BF125" s="37">
        <v>7.43</v>
      </c>
      <c r="BG125" s="37">
        <v>7.69</v>
      </c>
      <c r="BH125" s="54">
        <v>-0.52</v>
      </c>
      <c r="BI125" s="59" t="s">
        <v>153</v>
      </c>
      <c r="BJ125" s="42" t="s">
        <v>157</v>
      </c>
      <c r="BK125" s="37">
        <v>8.16</v>
      </c>
      <c r="BL125" s="37">
        <v>8.16</v>
      </c>
      <c r="BM125" s="53" t="s">
        <v>157</v>
      </c>
      <c r="BN125" s="55"/>
      <c r="BO125" s="37">
        <v>8.7200000000000006</v>
      </c>
      <c r="BP125" s="37">
        <v>8.0500000000000007</v>
      </c>
      <c r="BQ125" s="37">
        <v>8.3800000000000008</v>
      </c>
      <c r="BR125" s="54">
        <v>-0.67</v>
      </c>
      <c r="BS125" s="59" t="s">
        <v>153</v>
      </c>
      <c r="BT125" s="37">
        <v>8.16</v>
      </c>
      <c r="BU125" s="37">
        <v>7.48</v>
      </c>
      <c r="BV125" s="37">
        <v>7.82</v>
      </c>
      <c r="BW125" s="54">
        <v>-0.68</v>
      </c>
      <c r="BX125" s="59" t="s">
        <v>153</v>
      </c>
      <c r="BY125" s="37">
        <v>7.98</v>
      </c>
      <c r="BZ125" s="36">
        <v>6.95</v>
      </c>
      <c r="CA125" s="37">
        <v>7.47</v>
      </c>
      <c r="CB125" s="54">
        <v>-1.03</v>
      </c>
      <c r="CC125" s="59" t="s">
        <v>153</v>
      </c>
      <c r="CD125" s="37">
        <v>8.19</v>
      </c>
      <c r="CE125" s="37">
        <v>7.16</v>
      </c>
      <c r="CF125" s="37">
        <v>7.67</v>
      </c>
      <c r="CG125" s="54">
        <v>-1.03</v>
      </c>
      <c r="CH125" s="59" t="s">
        <v>153</v>
      </c>
      <c r="CI125" s="37">
        <v>7.77</v>
      </c>
      <c r="CJ125" s="36">
        <v>6.74</v>
      </c>
      <c r="CK125" s="37">
        <v>7.26</v>
      </c>
      <c r="CL125" s="54">
        <v>-1.03</v>
      </c>
      <c r="CM125" s="59" t="s">
        <v>153</v>
      </c>
      <c r="CN125" s="37">
        <v>7.81</v>
      </c>
      <c r="CO125" s="62">
        <v>7.5</v>
      </c>
      <c r="CP125" s="37">
        <v>7.7</v>
      </c>
      <c r="CQ125" s="54">
        <v>-0.31</v>
      </c>
      <c r="CR125" s="55"/>
    </row>
    <row r="126" spans="1:96" x14ac:dyDescent="0.25">
      <c r="A126" s="26" t="s">
        <v>88</v>
      </c>
      <c r="B126" s="23">
        <v>123</v>
      </c>
      <c r="C126" s="23">
        <v>2</v>
      </c>
      <c r="D126" s="23">
        <v>775007</v>
      </c>
      <c r="E126" s="23" t="s">
        <v>110</v>
      </c>
      <c r="F126" s="23" t="s">
        <v>12</v>
      </c>
      <c r="G126" s="23" t="s">
        <v>13</v>
      </c>
      <c r="H126" s="22" t="s">
        <v>193</v>
      </c>
      <c r="I126" s="34">
        <v>7.36</v>
      </c>
      <c r="J126" s="37">
        <v>7.5</v>
      </c>
      <c r="K126" s="37">
        <v>7.72</v>
      </c>
      <c r="L126" s="37">
        <v>7.65</v>
      </c>
      <c r="M126" s="37">
        <v>7.69</v>
      </c>
      <c r="N126" s="54">
        <v>-7.0000000000000007E-2</v>
      </c>
      <c r="O126" s="59"/>
      <c r="P126" s="37">
        <v>8.66</v>
      </c>
      <c r="Q126" s="37">
        <v>8.1999999999999993</v>
      </c>
      <c r="R126" s="37">
        <v>8.43</v>
      </c>
      <c r="S126" s="54">
        <v>-0.46</v>
      </c>
      <c r="T126" s="59" t="s">
        <v>153</v>
      </c>
      <c r="U126" s="37">
        <v>8.56</v>
      </c>
      <c r="V126" s="95">
        <v>8.1199999999999992</v>
      </c>
      <c r="W126" s="37">
        <v>8.34</v>
      </c>
      <c r="X126" s="54">
        <v>-0.44</v>
      </c>
      <c r="Y126" s="59" t="s">
        <v>153</v>
      </c>
      <c r="Z126" s="37">
        <v>8.8000000000000007</v>
      </c>
      <c r="AA126" s="37">
        <v>8.48</v>
      </c>
      <c r="AB126" s="37">
        <v>8.64</v>
      </c>
      <c r="AC126" s="54">
        <v>-0.32</v>
      </c>
      <c r="AD126" s="59" t="s">
        <v>153</v>
      </c>
      <c r="AE126" s="37">
        <v>8.3699999999999992</v>
      </c>
      <c r="AF126" s="37">
        <v>8.17</v>
      </c>
      <c r="AG126" s="37">
        <v>8.27</v>
      </c>
      <c r="AH126" s="54">
        <v>-0.2</v>
      </c>
      <c r="AI126" s="59" t="s">
        <v>153</v>
      </c>
      <c r="AJ126" s="37">
        <v>7.69</v>
      </c>
      <c r="AK126" s="37">
        <v>7.77</v>
      </c>
      <c r="AL126" s="37">
        <v>7.73</v>
      </c>
      <c r="AM126" s="54">
        <v>0.08</v>
      </c>
      <c r="AN126" s="59"/>
      <c r="AO126" s="37">
        <v>7.67</v>
      </c>
      <c r="AP126" s="37">
        <v>7.79</v>
      </c>
      <c r="AQ126" s="37">
        <v>7.73</v>
      </c>
      <c r="AR126" s="54">
        <v>0.12</v>
      </c>
      <c r="AS126" s="59"/>
      <c r="AT126" s="37">
        <v>7.71</v>
      </c>
      <c r="AU126" s="37">
        <v>7.76</v>
      </c>
      <c r="AV126" s="37">
        <v>7.73</v>
      </c>
      <c r="AW126" s="54">
        <v>0.05</v>
      </c>
      <c r="AX126" s="59"/>
      <c r="AY126" s="37">
        <v>7.79</v>
      </c>
      <c r="AZ126" s="37">
        <v>7.37</v>
      </c>
      <c r="BA126" s="37">
        <v>7.61</v>
      </c>
      <c r="BB126" s="54">
        <v>-0.42</v>
      </c>
      <c r="BC126" s="59" t="s">
        <v>153</v>
      </c>
      <c r="BD126" s="21"/>
      <c r="BE126" s="43" t="s">
        <v>157</v>
      </c>
      <c r="BF126" s="42" t="s">
        <v>157</v>
      </c>
      <c r="BG126" s="42" t="s">
        <v>157</v>
      </c>
      <c r="BH126" s="53" t="s">
        <v>157</v>
      </c>
      <c r="BI126" s="55"/>
      <c r="BJ126" s="42" t="s">
        <v>157</v>
      </c>
      <c r="BK126" s="42" t="s">
        <v>157</v>
      </c>
      <c r="BL126" s="42" t="s">
        <v>157</v>
      </c>
      <c r="BM126" s="53" t="s">
        <v>157</v>
      </c>
      <c r="BN126" s="55"/>
      <c r="BO126" s="42" t="s">
        <v>157</v>
      </c>
      <c r="BP126" s="42" t="s">
        <v>157</v>
      </c>
      <c r="BQ126" s="42" t="s">
        <v>157</v>
      </c>
      <c r="BR126" s="53" t="s">
        <v>157</v>
      </c>
      <c r="BS126" s="55"/>
      <c r="BT126" s="42" t="s">
        <v>157</v>
      </c>
      <c r="BU126" s="42" t="s">
        <v>157</v>
      </c>
      <c r="BV126" s="42" t="s">
        <v>157</v>
      </c>
      <c r="BW126" s="53" t="s">
        <v>157</v>
      </c>
      <c r="BX126" s="55"/>
      <c r="BY126" s="42" t="s">
        <v>157</v>
      </c>
      <c r="BZ126" s="42" t="s">
        <v>157</v>
      </c>
      <c r="CA126" s="42" t="s">
        <v>157</v>
      </c>
      <c r="CB126" s="53" t="s">
        <v>157</v>
      </c>
      <c r="CC126" s="55"/>
      <c r="CD126" s="42" t="s">
        <v>157</v>
      </c>
      <c r="CE126" s="42" t="s">
        <v>157</v>
      </c>
      <c r="CF126" s="42" t="s">
        <v>157</v>
      </c>
      <c r="CG126" s="53" t="s">
        <v>157</v>
      </c>
      <c r="CH126" s="55"/>
      <c r="CI126" s="42" t="s">
        <v>157</v>
      </c>
      <c r="CJ126" s="42" t="s">
        <v>157</v>
      </c>
      <c r="CK126" s="42" t="s">
        <v>157</v>
      </c>
      <c r="CL126" s="53" t="s">
        <v>157</v>
      </c>
      <c r="CM126" s="55"/>
      <c r="CN126" s="42" t="s">
        <v>157</v>
      </c>
      <c r="CO126" s="42" t="s">
        <v>157</v>
      </c>
      <c r="CP126" s="42" t="s">
        <v>157</v>
      </c>
      <c r="CQ126" s="53" t="s">
        <v>157</v>
      </c>
      <c r="CR126" s="55"/>
    </row>
    <row r="127" spans="1:96" x14ac:dyDescent="0.25">
      <c r="A127" s="26" t="s">
        <v>88</v>
      </c>
      <c r="B127" s="23">
        <v>123</v>
      </c>
      <c r="C127" s="23">
        <v>2</v>
      </c>
      <c r="D127" s="23">
        <v>784009</v>
      </c>
      <c r="E127" s="23" t="s">
        <v>111</v>
      </c>
      <c r="F127" s="23" t="s">
        <v>12</v>
      </c>
      <c r="G127" s="23" t="s">
        <v>13</v>
      </c>
      <c r="H127" s="22" t="s">
        <v>192</v>
      </c>
      <c r="I127" s="33">
        <v>6.93</v>
      </c>
      <c r="J127" s="37">
        <v>7.14</v>
      </c>
      <c r="K127" s="37">
        <v>7.48</v>
      </c>
      <c r="L127" s="37">
        <v>7.64</v>
      </c>
      <c r="M127" s="37">
        <v>7.56</v>
      </c>
      <c r="N127" s="54">
        <v>0.16</v>
      </c>
      <c r="O127" s="59"/>
      <c r="P127" s="37">
        <v>8.26</v>
      </c>
      <c r="Q127" s="37">
        <v>8.52</v>
      </c>
      <c r="R127" s="37">
        <v>8.39</v>
      </c>
      <c r="S127" s="54">
        <v>0.26</v>
      </c>
      <c r="T127" s="59" t="s">
        <v>152</v>
      </c>
      <c r="U127" s="37">
        <v>7.95</v>
      </c>
      <c r="V127" s="95">
        <v>8.4499999999999993</v>
      </c>
      <c r="W127" s="37">
        <v>8.1999999999999993</v>
      </c>
      <c r="X127" s="54">
        <v>0.5</v>
      </c>
      <c r="Y127" s="59" t="s">
        <v>152</v>
      </c>
      <c r="Z127" s="37">
        <v>8.5</v>
      </c>
      <c r="AA127" s="37">
        <v>8.64</v>
      </c>
      <c r="AB127" s="37">
        <v>8.57</v>
      </c>
      <c r="AC127" s="54">
        <v>0.14000000000000001</v>
      </c>
      <c r="AD127" s="59"/>
      <c r="AE127" s="37">
        <v>7.36</v>
      </c>
      <c r="AF127" s="37">
        <v>7.88</v>
      </c>
      <c r="AG127" s="37">
        <v>7.62</v>
      </c>
      <c r="AH127" s="54">
        <v>0.52</v>
      </c>
      <c r="AI127" s="59" t="s">
        <v>152</v>
      </c>
      <c r="AJ127" s="36">
        <v>6.59</v>
      </c>
      <c r="AK127" s="37">
        <v>7.8</v>
      </c>
      <c r="AL127" s="37">
        <v>7.19</v>
      </c>
      <c r="AM127" s="54">
        <v>1.21</v>
      </c>
      <c r="AN127" s="59" t="s">
        <v>152</v>
      </c>
      <c r="AO127" s="36">
        <v>6.72</v>
      </c>
      <c r="AP127" s="95">
        <v>8.06</v>
      </c>
      <c r="AQ127" s="37">
        <v>7.39</v>
      </c>
      <c r="AR127" s="54">
        <v>1.34</v>
      </c>
      <c r="AS127" s="59" t="s">
        <v>152</v>
      </c>
      <c r="AT127" s="36">
        <v>6.46</v>
      </c>
      <c r="AU127" s="37">
        <v>7.53</v>
      </c>
      <c r="AV127" s="36">
        <v>6.99</v>
      </c>
      <c r="AW127" s="54">
        <v>1.07</v>
      </c>
      <c r="AX127" s="59" t="s">
        <v>152</v>
      </c>
      <c r="AY127" s="36">
        <v>6.3</v>
      </c>
      <c r="AZ127" s="37">
        <v>7.64</v>
      </c>
      <c r="BA127" s="37">
        <v>7.22</v>
      </c>
      <c r="BB127" s="54">
        <v>1.34</v>
      </c>
      <c r="BC127" s="59" t="s">
        <v>152</v>
      </c>
      <c r="BD127" s="21"/>
      <c r="BE127" s="43" t="s">
        <v>157</v>
      </c>
      <c r="BF127" s="42" t="s">
        <v>157</v>
      </c>
      <c r="BG127" s="42" t="s">
        <v>157</v>
      </c>
      <c r="BH127" s="53" t="s">
        <v>157</v>
      </c>
      <c r="BI127" s="55"/>
      <c r="BJ127" s="42" t="s">
        <v>157</v>
      </c>
      <c r="BK127" s="42" t="s">
        <v>157</v>
      </c>
      <c r="BL127" s="42" t="s">
        <v>157</v>
      </c>
      <c r="BM127" s="53" t="s">
        <v>157</v>
      </c>
      <c r="BN127" s="55"/>
      <c r="BO127" s="42" t="s">
        <v>157</v>
      </c>
      <c r="BP127" s="42" t="s">
        <v>157</v>
      </c>
      <c r="BQ127" s="42" t="s">
        <v>157</v>
      </c>
      <c r="BR127" s="53" t="s">
        <v>157</v>
      </c>
      <c r="BS127" s="55"/>
      <c r="BT127" s="42" t="s">
        <v>157</v>
      </c>
      <c r="BU127" s="42" t="s">
        <v>157</v>
      </c>
      <c r="BV127" s="42" t="s">
        <v>157</v>
      </c>
      <c r="BW127" s="53" t="s">
        <v>157</v>
      </c>
      <c r="BX127" s="55"/>
      <c r="BY127" s="42" t="s">
        <v>157</v>
      </c>
      <c r="BZ127" s="42" t="s">
        <v>157</v>
      </c>
      <c r="CA127" s="42" t="s">
        <v>157</v>
      </c>
      <c r="CB127" s="53" t="s">
        <v>157</v>
      </c>
      <c r="CC127" s="55"/>
      <c r="CD127" s="42" t="s">
        <v>157</v>
      </c>
      <c r="CE127" s="42" t="s">
        <v>157</v>
      </c>
      <c r="CF127" s="42" t="s">
        <v>157</v>
      </c>
      <c r="CG127" s="53" t="s">
        <v>157</v>
      </c>
      <c r="CH127" s="55"/>
      <c r="CI127" s="42" t="s">
        <v>157</v>
      </c>
      <c r="CJ127" s="42" t="s">
        <v>157</v>
      </c>
      <c r="CK127" s="42" t="s">
        <v>157</v>
      </c>
      <c r="CL127" s="53" t="s">
        <v>157</v>
      </c>
      <c r="CM127" s="55"/>
      <c r="CN127" s="42" t="s">
        <v>157</v>
      </c>
      <c r="CO127" s="42" t="s">
        <v>157</v>
      </c>
      <c r="CP127" s="42" t="s">
        <v>157</v>
      </c>
      <c r="CQ127" s="53" t="s">
        <v>157</v>
      </c>
      <c r="CR127" s="55"/>
    </row>
    <row r="128" spans="1:96" s="32" customFormat="1" x14ac:dyDescent="0.25">
      <c r="A128" s="26" t="s">
        <v>88</v>
      </c>
      <c r="B128" s="23" t="s">
        <v>25</v>
      </c>
      <c r="C128" s="23">
        <v>1</v>
      </c>
      <c r="D128" s="23">
        <v>611400</v>
      </c>
      <c r="E128" s="23" t="s">
        <v>174</v>
      </c>
      <c r="F128" s="23" t="s">
        <v>12</v>
      </c>
      <c r="G128" s="23" t="s">
        <v>13</v>
      </c>
      <c r="H128" s="22" t="s">
        <v>192</v>
      </c>
      <c r="I128" s="43" t="s">
        <v>157</v>
      </c>
      <c r="J128" s="42" t="s">
        <v>157</v>
      </c>
      <c r="K128" s="42" t="s">
        <v>157</v>
      </c>
      <c r="L128" s="37">
        <v>7.58</v>
      </c>
      <c r="M128" s="37">
        <v>7.58</v>
      </c>
      <c r="N128" s="54" t="s">
        <v>157</v>
      </c>
      <c r="O128" s="59"/>
      <c r="P128" s="42" t="s">
        <v>157</v>
      </c>
      <c r="Q128" s="37">
        <v>8.5399999999999991</v>
      </c>
      <c r="R128" s="37">
        <v>8.5399999999999991</v>
      </c>
      <c r="S128" s="53" t="s">
        <v>157</v>
      </c>
      <c r="T128" s="55"/>
      <c r="U128" s="42" t="s">
        <v>157</v>
      </c>
      <c r="V128" s="37">
        <v>7.96</v>
      </c>
      <c r="W128" s="37">
        <v>7.96</v>
      </c>
      <c r="X128" s="53" t="s">
        <v>157</v>
      </c>
      <c r="Y128" s="55"/>
      <c r="Z128" s="42" t="s">
        <v>157</v>
      </c>
      <c r="AA128" s="37">
        <v>8.6199999999999992</v>
      </c>
      <c r="AB128" s="37">
        <v>8.6199999999999992</v>
      </c>
      <c r="AC128" s="53" t="s">
        <v>157</v>
      </c>
      <c r="AD128" s="55"/>
      <c r="AE128" s="42" t="s">
        <v>157</v>
      </c>
      <c r="AF128" s="37">
        <v>8.56</v>
      </c>
      <c r="AG128" s="37">
        <v>8.56</v>
      </c>
      <c r="AH128" s="53" t="s">
        <v>157</v>
      </c>
      <c r="AI128" s="55"/>
      <c r="AJ128" s="42" t="s">
        <v>157</v>
      </c>
      <c r="AK128" s="37">
        <v>7.95</v>
      </c>
      <c r="AL128" s="37">
        <v>7.95</v>
      </c>
      <c r="AM128" s="53" t="s">
        <v>157</v>
      </c>
      <c r="AN128" s="55"/>
      <c r="AO128" s="42" t="s">
        <v>157</v>
      </c>
      <c r="AP128" s="95">
        <v>8.16</v>
      </c>
      <c r="AQ128" s="37">
        <v>8.16</v>
      </c>
      <c r="AR128" s="53" t="s">
        <v>157</v>
      </c>
      <c r="AS128" s="55"/>
      <c r="AT128" s="42" t="s">
        <v>157</v>
      </c>
      <c r="AU128" s="37">
        <v>7.73</v>
      </c>
      <c r="AV128" s="37">
        <v>7.73</v>
      </c>
      <c r="AW128" s="53" t="s">
        <v>157</v>
      </c>
      <c r="AX128" s="55"/>
      <c r="AY128" s="42" t="s">
        <v>157</v>
      </c>
      <c r="AZ128" s="40">
        <v>5.99</v>
      </c>
      <c r="BA128" s="40">
        <v>5.99</v>
      </c>
      <c r="BB128" s="53" t="s">
        <v>157</v>
      </c>
      <c r="BC128" s="55"/>
      <c r="BD128" s="21"/>
      <c r="BE128" s="43" t="s">
        <v>157</v>
      </c>
      <c r="BF128" s="42" t="s">
        <v>157</v>
      </c>
      <c r="BG128" s="42" t="s">
        <v>157</v>
      </c>
      <c r="BH128" s="53" t="s">
        <v>157</v>
      </c>
      <c r="BI128" s="55"/>
      <c r="BJ128" s="42" t="s">
        <v>157</v>
      </c>
      <c r="BK128" s="42" t="s">
        <v>157</v>
      </c>
      <c r="BL128" s="42" t="s">
        <v>157</v>
      </c>
      <c r="BM128" s="53" t="s">
        <v>157</v>
      </c>
      <c r="BN128" s="55"/>
      <c r="BO128" s="42" t="s">
        <v>157</v>
      </c>
      <c r="BP128" s="42" t="s">
        <v>157</v>
      </c>
      <c r="BQ128" s="42" t="s">
        <v>157</v>
      </c>
      <c r="BR128" s="53" t="s">
        <v>157</v>
      </c>
      <c r="BS128" s="55"/>
      <c r="BT128" s="42" t="s">
        <v>157</v>
      </c>
      <c r="BU128" s="42" t="s">
        <v>157</v>
      </c>
      <c r="BV128" s="42" t="s">
        <v>157</v>
      </c>
      <c r="BW128" s="53" t="s">
        <v>157</v>
      </c>
      <c r="BX128" s="55"/>
      <c r="BY128" s="42" t="s">
        <v>157</v>
      </c>
      <c r="BZ128" s="42" t="s">
        <v>157</v>
      </c>
      <c r="CA128" s="42" t="s">
        <v>157</v>
      </c>
      <c r="CB128" s="53" t="s">
        <v>157</v>
      </c>
      <c r="CC128" s="55"/>
      <c r="CD128" s="42" t="s">
        <v>157</v>
      </c>
      <c r="CE128" s="42" t="s">
        <v>157</v>
      </c>
      <c r="CF128" s="42" t="s">
        <v>157</v>
      </c>
      <c r="CG128" s="53" t="s">
        <v>157</v>
      </c>
      <c r="CH128" s="55"/>
      <c r="CI128" s="42" t="s">
        <v>157</v>
      </c>
      <c r="CJ128" s="42" t="s">
        <v>157</v>
      </c>
      <c r="CK128" s="42" t="s">
        <v>157</v>
      </c>
      <c r="CL128" s="53" t="s">
        <v>157</v>
      </c>
      <c r="CM128" s="55"/>
      <c r="CN128" s="42" t="s">
        <v>157</v>
      </c>
      <c r="CO128" s="42" t="s">
        <v>157</v>
      </c>
      <c r="CP128" s="42" t="s">
        <v>157</v>
      </c>
      <c r="CQ128" s="53" t="s">
        <v>157</v>
      </c>
      <c r="CR128" s="55"/>
    </row>
    <row r="129" spans="1:96" x14ac:dyDescent="0.25">
      <c r="A129" s="26" t="s">
        <v>88</v>
      </c>
      <c r="B129" s="23">
        <v>123</v>
      </c>
      <c r="C129" s="23">
        <v>2</v>
      </c>
      <c r="D129" s="23">
        <v>773200</v>
      </c>
      <c r="E129" s="23" t="s">
        <v>112</v>
      </c>
      <c r="F129" s="23" t="s">
        <v>12</v>
      </c>
      <c r="G129" s="23" t="s">
        <v>13</v>
      </c>
      <c r="H129" s="22" t="s">
        <v>193</v>
      </c>
      <c r="I129" s="33">
        <v>6.8</v>
      </c>
      <c r="J129" s="37">
        <v>7.18</v>
      </c>
      <c r="K129" s="37">
        <v>7.16</v>
      </c>
      <c r="L129" s="37">
        <v>7.2</v>
      </c>
      <c r="M129" s="37">
        <v>7.18</v>
      </c>
      <c r="N129" s="54">
        <v>0.04</v>
      </c>
      <c r="O129" s="59"/>
      <c r="P129" s="37">
        <v>8.65</v>
      </c>
      <c r="Q129" s="37">
        <v>8.49</v>
      </c>
      <c r="R129" s="37">
        <v>8.57</v>
      </c>
      <c r="S129" s="54">
        <v>-0.16</v>
      </c>
      <c r="T129" s="59"/>
      <c r="U129" s="37">
        <v>8.41</v>
      </c>
      <c r="V129" s="95">
        <v>8.1199999999999992</v>
      </c>
      <c r="W129" s="37">
        <v>8.27</v>
      </c>
      <c r="X129" s="54">
        <v>-0.28999999999999998</v>
      </c>
      <c r="Y129" s="59"/>
      <c r="Z129" s="37">
        <v>7.8</v>
      </c>
      <c r="AA129" s="37">
        <v>8.32</v>
      </c>
      <c r="AB129" s="37">
        <v>8.06</v>
      </c>
      <c r="AC129" s="54">
        <v>0.52</v>
      </c>
      <c r="AD129" s="59" t="s">
        <v>152</v>
      </c>
      <c r="AE129" s="37">
        <v>8.1999999999999993</v>
      </c>
      <c r="AF129" s="37">
        <v>8.0299999999999994</v>
      </c>
      <c r="AG129" s="37">
        <v>8.11</v>
      </c>
      <c r="AH129" s="54">
        <v>-0.17</v>
      </c>
      <c r="AI129" s="59"/>
      <c r="AJ129" s="37">
        <v>7.62</v>
      </c>
      <c r="AK129" s="37">
        <v>7.64</v>
      </c>
      <c r="AL129" s="37">
        <v>7.63</v>
      </c>
      <c r="AM129" s="54">
        <v>0.02</v>
      </c>
      <c r="AN129" s="59"/>
      <c r="AO129" s="37">
        <v>7.93</v>
      </c>
      <c r="AP129" s="37">
        <v>7.94</v>
      </c>
      <c r="AQ129" s="37">
        <v>7.93</v>
      </c>
      <c r="AR129" s="54">
        <v>0.01</v>
      </c>
      <c r="AS129" s="59"/>
      <c r="AT129" s="37">
        <v>7.32</v>
      </c>
      <c r="AU129" s="37">
        <v>7.34</v>
      </c>
      <c r="AV129" s="37">
        <v>7.33</v>
      </c>
      <c r="AW129" s="54">
        <v>0.02</v>
      </c>
      <c r="AX129" s="59"/>
      <c r="AY129" s="37">
        <v>7.3</v>
      </c>
      <c r="AZ129" s="37">
        <v>7.55</v>
      </c>
      <c r="BA129" s="37">
        <v>7.44</v>
      </c>
      <c r="BB129" s="54">
        <v>0.25</v>
      </c>
      <c r="BC129" s="59"/>
      <c r="BD129" s="21"/>
      <c r="BE129" s="43" t="s">
        <v>157</v>
      </c>
      <c r="BF129" s="42" t="s">
        <v>157</v>
      </c>
      <c r="BG129" s="42" t="s">
        <v>157</v>
      </c>
      <c r="BH129" s="53" t="s">
        <v>157</v>
      </c>
      <c r="BI129" s="55"/>
      <c r="BJ129" s="42" t="s">
        <v>157</v>
      </c>
      <c r="BK129" s="42" t="s">
        <v>157</v>
      </c>
      <c r="BL129" s="42" t="s">
        <v>157</v>
      </c>
      <c r="BM129" s="53" t="s">
        <v>157</v>
      </c>
      <c r="BN129" s="55"/>
      <c r="BO129" s="42" t="s">
        <v>157</v>
      </c>
      <c r="BP129" s="42" t="s">
        <v>157</v>
      </c>
      <c r="BQ129" s="42" t="s">
        <v>157</v>
      </c>
      <c r="BR129" s="53" t="s">
        <v>157</v>
      </c>
      <c r="BS129" s="55"/>
      <c r="BT129" s="42" t="s">
        <v>157</v>
      </c>
      <c r="BU129" s="42" t="s">
        <v>157</v>
      </c>
      <c r="BV129" s="42" t="s">
        <v>157</v>
      </c>
      <c r="BW129" s="53" t="s">
        <v>157</v>
      </c>
      <c r="BX129" s="55"/>
      <c r="BY129" s="42" t="s">
        <v>157</v>
      </c>
      <c r="BZ129" s="42" t="s">
        <v>157</v>
      </c>
      <c r="CA129" s="42" t="s">
        <v>157</v>
      </c>
      <c r="CB129" s="53" t="s">
        <v>157</v>
      </c>
      <c r="CC129" s="55"/>
      <c r="CD129" s="42" t="s">
        <v>157</v>
      </c>
      <c r="CE129" s="42" t="s">
        <v>157</v>
      </c>
      <c r="CF129" s="42" t="s">
        <v>157</v>
      </c>
      <c r="CG129" s="53" t="s">
        <v>157</v>
      </c>
      <c r="CH129" s="55"/>
      <c r="CI129" s="42" t="s">
        <v>157</v>
      </c>
      <c r="CJ129" s="42" t="s">
        <v>157</v>
      </c>
      <c r="CK129" s="42" t="s">
        <v>157</v>
      </c>
      <c r="CL129" s="53" t="s">
        <v>157</v>
      </c>
      <c r="CM129" s="55"/>
      <c r="CN129" s="42" t="s">
        <v>157</v>
      </c>
      <c r="CO129" s="42" t="s">
        <v>157</v>
      </c>
      <c r="CP129" s="42" t="s">
        <v>157</v>
      </c>
      <c r="CQ129" s="53" t="s">
        <v>157</v>
      </c>
      <c r="CR129" s="55"/>
    </row>
    <row r="130" spans="1:96" x14ac:dyDescent="0.25">
      <c r="A130" s="26" t="s">
        <v>88</v>
      </c>
      <c r="B130" s="23">
        <v>123</v>
      </c>
      <c r="C130" s="23">
        <v>2</v>
      </c>
      <c r="D130" s="23">
        <v>757526</v>
      </c>
      <c r="E130" s="23" t="s">
        <v>113</v>
      </c>
      <c r="F130" s="23" t="s">
        <v>12</v>
      </c>
      <c r="G130" s="23" t="s">
        <v>13</v>
      </c>
      <c r="H130" s="22" t="s">
        <v>192</v>
      </c>
      <c r="I130" s="34">
        <v>7.67</v>
      </c>
      <c r="J130" s="37">
        <v>7.64</v>
      </c>
      <c r="K130" s="37">
        <v>7.2</v>
      </c>
      <c r="L130" s="37">
        <v>7.56</v>
      </c>
      <c r="M130" s="37">
        <v>7.38</v>
      </c>
      <c r="N130" s="54">
        <v>0.36</v>
      </c>
      <c r="O130" s="59" t="s">
        <v>152</v>
      </c>
      <c r="P130" s="37">
        <v>8.0500000000000007</v>
      </c>
      <c r="Q130" s="37">
        <v>8.11</v>
      </c>
      <c r="R130" s="37">
        <v>8.08</v>
      </c>
      <c r="S130" s="54">
        <v>0.06</v>
      </c>
      <c r="T130" s="59"/>
      <c r="U130" s="37">
        <v>7.78</v>
      </c>
      <c r="V130" s="95">
        <v>8.02</v>
      </c>
      <c r="W130" s="37">
        <v>7.9</v>
      </c>
      <c r="X130" s="54">
        <v>0.24</v>
      </c>
      <c r="Y130" s="59"/>
      <c r="Z130" s="37">
        <v>8.06</v>
      </c>
      <c r="AA130" s="37">
        <v>7.98</v>
      </c>
      <c r="AB130" s="37">
        <v>8.02</v>
      </c>
      <c r="AC130" s="54">
        <v>-0.08</v>
      </c>
      <c r="AD130" s="59"/>
      <c r="AE130" s="37">
        <v>8.17</v>
      </c>
      <c r="AF130" s="37">
        <v>8.1</v>
      </c>
      <c r="AG130" s="37">
        <v>8.1300000000000008</v>
      </c>
      <c r="AH130" s="54">
        <v>-7.0000000000000007E-2</v>
      </c>
      <c r="AI130" s="59"/>
      <c r="AJ130" s="37">
        <v>8.06</v>
      </c>
      <c r="AK130" s="37">
        <v>7.88</v>
      </c>
      <c r="AL130" s="37">
        <v>7.97</v>
      </c>
      <c r="AM130" s="54">
        <v>-0.18</v>
      </c>
      <c r="AN130" s="59"/>
      <c r="AO130" s="37">
        <v>8.34</v>
      </c>
      <c r="AP130" s="37">
        <v>7.9</v>
      </c>
      <c r="AQ130" s="37">
        <v>8.1199999999999992</v>
      </c>
      <c r="AR130" s="54">
        <v>-0.44</v>
      </c>
      <c r="AS130" s="59" t="s">
        <v>153</v>
      </c>
      <c r="AT130" s="37">
        <v>7.79</v>
      </c>
      <c r="AU130" s="37">
        <v>7.86</v>
      </c>
      <c r="AV130" s="37">
        <v>7.83</v>
      </c>
      <c r="AW130" s="54">
        <v>7.0000000000000007E-2</v>
      </c>
      <c r="AX130" s="59"/>
      <c r="AY130" s="37">
        <v>7.95</v>
      </c>
      <c r="AZ130" s="37">
        <v>7.89</v>
      </c>
      <c r="BA130" s="37">
        <v>7.92</v>
      </c>
      <c r="BB130" s="54">
        <v>-0.06</v>
      </c>
      <c r="BC130" s="59"/>
      <c r="BD130" s="21"/>
      <c r="BE130" s="43" t="s">
        <v>157</v>
      </c>
      <c r="BF130" s="42" t="s">
        <v>157</v>
      </c>
      <c r="BG130" s="42" t="s">
        <v>157</v>
      </c>
      <c r="BH130" s="53" t="s">
        <v>157</v>
      </c>
      <c r="BI130" s="55"/>
      <c r="BJ130" s="42" t="s">
        <v>157</v>
      </c>
      <c r="BK130" s="42" t="s">
        <v>157</v>
      </c>
      <c r="BL130" s="42" t="s">
        <v>157</v>
      </c>
      <c r="BM130" s="53" t="s">
        <v>157</v>
      </c>
      <c r="BN130" s="55"/>
      <c r="BO130" s="42" t="s">
        <v>157</v>
      </c>
      <c r="BP130" s="42" t="s">
        <v>157</v>
      </c>
      <c r="BQ130" s="42" t="s">
        <v>157</v>
      </c>
      <c r="BR130" s="53" t="s">
        <v>157</v>
      </c>
      <c r="BS130" s="55"/>
      <c r="BT130" s="42" t="s">
        <v>157</v>
      </c>
      <c r="BU130" s="42" t="s">
        <v>157</v>
      </c>
      <c r="BV130" s="42" t="s">
        <v>157</v>
      </c>
      <c r="BW130" s="53" t="s">
        <v>157</v>
      </c>
      <c r="BX130" s="55"/>
      <c r="BY130" s="42" t="s">
        <v>157</v>
      </c>
      <c r="BZ130" s="42" t="s">
        <v>157</v>
      </c>
      <c r="CA130" s="42" t="s">
        <v>157</v>
      </c>
      <c r="CB130" s="53" t="s">
        <v>157</v>
      </c>
      <c r="CC130" s="55"/>
      <c r="CD130" s="42" t="s">
        <v>157</v>
      </c>
      <c r="CE130" s="42" t="s">
        <v>157</v>
      </c>
      <c r="CF130" s="42" t="s">
        <v>157</v>
      </c>
      <c r="CG130" s="53" t="s">
        <v>157</v>
      </c>
      <c r="CH130" s="55"/>
      <c r="CI130" s="42" t="s">
        <v>157</v>
      </c>
      <c r="CJ130" s="42" t="s">
        <v>157</v>
      </c>
      <c r="CK130" s="42" t="s">
        <v>157</v>
      </c>
      <c r="CL130" s="53" t="s">
        <v>157</v>
      </c>
      <c r="CM130" s="55"/>
      <c r="CN130" s="42" t="s">
        <v>157</v>
      </c>
      <c r="CO130" s="42" t="s">
        <v>157</v>
      </c>
      <c r="CP130" s="42" t="s">
        <v>157</v>
      </c>
      <c r="CQ130" s="53" t="s">
        <v>157</v>
      </c>
      <c r="CR130" s="55"/>
    </row>
    <row r="131" spans="1:96" s="32" customFormat="1" x14ac:dyDescent="0.25">
      <c r="A131" s="26" t="s">
        <v>88</v>
      </c>
      <c r="B131" s="23" t="s">
        <v>25</v>
      </c>
      <c r="C131" s="23">
        <v>2</v>
      </c>
      <c r="D131" s="23">
        <v>615344</v>
      </c>
      <c r="E131" s="23" t="s">
        <v>178</v>
      </c>
      <c r="F131" s="23" t="s">
        <v>12</v>
      </c>
      <c r="G131" s="23" t="s">
        <v>13</v>
      </c>
      <c r="H131" s="22" t="s">
        <v>192</v>
      </c>
      <c r="I131" s="43" t="s">
        <v>157</v>
      </c>
      <c r="J131" s="42" t="s">
        <v>157</v>
      </c>
      <c r="K131" s="42" t="s">
        <v>157</v>
      </c>
      <c r="L131" s="37">
        <v>7.75</v>
      </c>
      <c r="M131" s="37">
        <v>7.75</v>
      </c>
      <c r="N131" s="54" t="s">
        <v>157</v>
      </c>
      <c r="O131" s="59"/>
      <c r="P131" s="42" t="s">
        <v>157</v>
      </c>
      <c r="Q131" s="37">
        <v>8.9600000000000009</v>
      </c>
      <c r="R131" s="37">
        <v>8.9600000000000009</v>
      </c>
      <c r="S131" s="53" t="s">
        <v>157</v>
      </c>
      <c r="T131" s="55"/>
      <c r="U131" s="42" t="s">
        <v>157</v>
      </c>
      <c r="V131" s="95">
        <v>8.58</v>
      </c>
      <c r="W131" s="37">
        <v>8.58</v>
      </c>
      <c r="X131" s="53" t="s">
        <v>157</v>
      </c>
      <c r="Y131" s="55"/>
      <c r="Z131" s="42" t="s">
        <v>157</v>
      </c>
      <c r="AA131" s="37">
        <v>8.85</v>
      </c>
      <c r="AB131" s="37">
        <v>8.85</v>
      </c>
      <c r="AC131" s="53" t="s">
        <v>157</v>
      </c>
      <c r="AD131" s="55"/>
      <c r="AE131" s="42" t="s">
        <v>157</v>
      </c>
      <c r="AF131" s="37">
        <v>8.7899999999999991</v>
      </c>
      <c r="AG131" s="37">
        <v>8.7899999999999991</v>
      </c>
      <c r="AH131" s="53" t="s">
        <v>157</v>
      </c>
      <c r="AI131" s="55"/>
      <c r="AJ131" s="42" t="s">
        <v>157</v>
      </c>
      <c r="AK131" s="95">
        <v>8.2100000000000009</v>
      </c>
      <c r="AL131" s="37">
        <v>8.2100000000000009</v>
      </c>
      <c r="AM131" s="53" t="s">
        <v>157</v>
      </c>
      <c r="AN131" s="55"/>
      <c r="AO131" s="42" t="s">
        <v>157</v>
      </c>
      <c r="AP131" s="95">
        <v>8.5399999999999991</v>
      </c>
      <c r="AQ131" s="37">
        <v>8.5399999999999991</v>
      </c>
      <c r="AR131" s="53" t="s">
        <v>157</v>
      </c>
      <c r="AS131" s="55"/>
      <c r="AT131" s="42" t="s">
        <v>157</v>
      </c>
      <c r="AU131" s="37">
        <v>7.88</v>
      </c>
      <c r="AV131" s="37">
        <v>7.88</v>
      </c>
      <c r="AW131" s="53" t="s">
        <v>157</v>
      </c>
      <c r="AX131" s="55"/>
      <c r="AY131" s="42" t="s">
        <v>157</v>
      </c>
      <c r="AZ131" s="36">
        <v>6.91</v>
      </c>
      <c r="BA131" s="36">
        <v>6.91</v>
      </c>
      <c r="BB131" s="53" t="s">
        <v>157</v>
      </c>
      <c r="BC131" s="55"/>
      <c r="BD131" s="21"/>
      <c r="BE131" s="43" t="s">
        <v>157</v>
      </c>
      <c r="BF131" s="42" t="s">
        <v>157</v>
      </c>
      <c r="BG131" s="42" t="s">
        <v>157</v>
      </c>
      <c r="BH131" s="53" t="s">
        <v>157</v>
      </c>
      <c r="BI131" s="55"/>
      <c r="BJ131" s="42" t="s">
        <v>157</v>
      </c>
      <c r="BK131" s="42" t="s">
        <v>157</v>
      </c>
      <c r="BL131" s="42" t="s">
        <v>157</v>
      </c>
      <c r="BM131" s="53" t="s">
        <v>157</v>
      </c>
      <c r="BN131" s="55"/>
      <c r="BO131" s="42" t="s">
        <v>157</v>
      </c>
      <c r="BP131" s="42" t="s">
        <v>157</v>
      </c>
      <c r="BQ131" s="42" t="s">
        <v>157</v>
      </c>
      <c r="BR131" s="53" t="s">
        <v>157</v>
      </c>
      <c r="BS131" s="55"/>
      <c r="BT131" s="42" t="s">
        <v>157</v>
      </c>
      <c r="BU131" s="42" t="s">
        <v>157</v>
      </c>
      <c r="BV131" s="42" t="s">
        <v>157</v>
      </c>
      <c r="BW131" s="53" t="s">
        <v>157</v>
      </c>
      <c r="BX131" s="55"/>
      <c r="BY131" s="42" t="s">
        <v>157</v>
      </c>
      <c r="BZ131" s="42" t="s">
        <v>157</v>
      </c>
      <c r="CA131" s="42" t="s">
        <v>157</v>
      </c>
      <c r="CB131" s="53" t="s">
        <v>157</v>
      </c>
      <c r="CC131" s="55"/>
      <c r="CD131" s="42" t="s">
        <v>157</v>
      </c>
      <c r="CE131" s="42" t="s">
        <v>157</v>
      </c>
      <c r="CF131" s="42" t="s">
        <v>157</v>
      </c>
      <c r="CG131" s="53" t="s">
        <v>157</v>
      </c>
      <c r="CH131" s="55"/>
      <c r="CI131" s="42" t="s">
        <v>157</v>
      </c>
      <c r="CJ131" s="42" t="s">
        <v>157</v>
      </c>
      <c r="CK131" s="42" t="s">
        <v>157</v>
      </c>
      <c r="CL131" s="53" t="s">
        <v>157</v>
      </c>
      <c r="CM131" s="55"/>
      <c r="CN131" s="42" t="s">
        <v>157</v>
      </c>
      <c r="CO131" s="42" t="s">
        <v>157</v>
      </c>
      <c r="CP131" s="42" t="s">
        <v>157</v>
      </c>
      <c r="CQ131" s="53" t="s">
        <v>157</v>
      </c>
      <c r="CR131" s="55"/>
    </row>
    <row r="132" spans="1:96" x14ac:dyDescent="0.25">
      <c r="A132" s="26" t="s">
        <v>88</v>
      </c>
      <c r="B132" s="23" t="s">
        <v>25</v>
      </c>
      <c r="C132" s="23">
        <v>2</v>
      </c>
      <c r="D132" s="23">
        <v>671008</v>
      </c>
      <c r="E132" s="23" t="s">
        <v>114</v>
      </c>
      <c r="F132" s="23" t="s">
        <v>12</v>
      </c>
      <c r="G132" s="23" t="s">
        <v>13</v>
      </c>
      <c r="H132" s="22" t="s">
        <v>194</v>
      </c>
      <c r="I132" s="34">
        <v>7.62</v>
      </c>
      <c r="J132" s="37">
        <v>7.56</v>
      </c>
      <c r="K132" s="42" t="s">
        <v>157</v>
      </c>
      <c r="L132" s="37">
        <v>7.99</v>
      </c>
      <c r="M132" s="37">
        <v>7.99</v>
      </c>
      <c r="N132" s="53" t="s">
        <v>157</v>
      </c>
      <c r="O132" s="55"/>
      <c r="P132" s="42" t="s">
        <v>157</v>
      </c>
      <c r="Q132" s="37">
        <v>8.73</v>
      </c>
      <c r="R132" s="37">
        <v>8.73</v>
      </c>
      <c r="S132" s="53" t="s">
        <v>157</v>
      </c>
      <c r="T132" s="55"/>
      <c r="U132" s="42" t="s">
        <v>157</v>
      </c>
      <c r="V132" s="95">
        <v>8.3699999999999992</v>
      </c>
      <c r="W132" s="37">
        <v>8.3699999999999992</v>
      </c>
      <c r="X132" s="53" t="s">
        <v>157</v>
      </c>
      <c r="Y132" s="55"/>
      <c r="Z132" s="42" t="s">
        <v>157</v>
      </c>
      <c r="AA132" s="37">
        <v>8.75</v>
      </c>
      <c r="AB132" s="37">
        <v>8.75</v>
      </c>
      <c r="AC132" s="53" t="s">
        <v>157</v>
      </c>
      <c r="AD132" s="55"/>
      <c r="AE132" s="42" t="s">
        <v>157</v>
      </c>
      <c r="AF132" s="37">
        <v>8.5299999999999994</v>
      </c>
      <c r="AG132" s="37">
        <v>8.5299999999999994</v>
      </c>
      <c r="AH132" s="53" t="s">
        <v>157</v>
      </c>
      <c r="AI132" s="55"/>
      <c r="AJ132" s="42" t="s">
        <v>157</v>
      </c>
      <c r="AK132" s="95">
        <v>8.1</v>
      </c>
      <c r="AL132" s="37">
        <v>8.1</v>
      </c>
      <c r="AM132" s="53" t="s">
        <v>157</v>
      </c>
      <c r="AN132" s="55"/>
      <c r="AO132" s="42" t="s">
        <v>157</v>
      </c>
      <c r="AP132" s="95">
        <v>8.4499999999999993</v>
      </c>
      <c r="AQ132" s="37">
        <v>8.4499999999999993</v>
      </c>
      <c r="AR132" s="53" t="s">
        <v>157</v>
      </c>
      <c r="AS132" s="55"/>
      <c r="AT132" s="42" t="s">
        <v>157</v>
      </c>
      <c r="AU132" s="37">
        <v>7.76</v>
      </c>
      <c r="AV132" s="37">
        <v>7.76</v>
      </c>
      <c r="AW132" s="53" t="s">
        <v>157</v>
      </c>
      <c r="AX132" s="55"/>
      <c r="AY132" s="42" t="s">
        <v>157</v>
      </c>
      <c r="AZ132" s="37">
        <v>7.93</v>
      </c>
      <c r="BA132" s="37">
        <v>7.93</v>
      </c>
      <c r="BB132" s="53" t="s">
        <v>157</v>
      </c>
      <c r="BC132" s="55"/>
      <c r="BD132" s="21"/>
      <c r="BE132" s="43" t="s">
        <v>157</v>
      </c>
      <c r="BF132" s="42" t="s">
        <v>157</v>
      </c>
      <c r="BG132" s="42" t="s">
        <v>157</v>
      </c>
      <c r="BH132" s="53" t="s">
        <v>157</v>
      </c>
      <c r="BI132" s="55"/>
      <c r="BJ132" s="42" t="s">
        <v>157</v>
      </c>
      <c r="BK132" s="42" t="s">
        <v>157</v>
      </c>
      <c r="BL132" s="42" t="s">
        <v>157</v>
      </c>
      <c r="BM132" s="53" t="s">
        <v>157</v>
      </c>
      <c r="BN132" s="55"/>
      <c r="BO132" s="42" t="s">
        <v>157</v>
      </c>
      <c r="BP132" s="42" t="s">
        <v>157</v>
      </c>
      <c r="BQ132" s="42" t="s">
        <v>157</v>
      </c>
      <c r="BR132" s="53" t="s">
        <v>157</v>
      </c>
      <c r="BS132" s="55"/>
      <c r="BT132" s="42" t="s">
        <v>157</v>
      </c>
      <c r="BU132" s="42" t="s">
        <v>157</v>
      </c>
      <c r="BV132" s="42" t="s">
        <v>157</v>
      </c>
      <c r="BW132" s="53" t="s">
        <v>157</v>
      </c>
      <c r="BX132" s="55"/>
      <c r="BY132" s="42" t="s">
        <v>157</v>
      </c>
      <c r="BZ132" s="42" t="s">
        <v>157</v>
      </c>
      <c r="CA132" s="42" t="s">
        <v>157</v>
      </c>
      <c r="CB132" s="53" t="s">
        <v>157</v>
      </c>
      <c r="CC132" s="55"/>
      <c r="CD132" s="42" t="s">
        <v>157</v>
      </c>
      <c r="CE132" s="42" t="s">
        <v>157</v>
      </c>
      <c r="CF132" s="42" t="s">
        <v>157</v>
      </c>
      <c r="CG132" s="53" t="s">
        <v>157</v>
      </c>
      <c r="CH132" s="55"/>
      <c r="CI132" s="42" t="s">
        <v>157</v>
      </c>
      <c r="CJ132" s="42" t="s">
        <v>157</v>
      </c>
      <c r="CK132" s="42" t="s">
        <v>157</v>
      </c>
      <c r="CL132" s="53" t="s">
        <v>157</v>
      </c>
      <c r="CM132" s="55"/>
      <c r="CN132" s="42" t="s">
        <v>157</v>
      </c>
      <c r="CO132" s="42" t="s">
        <v>157</v>
      </c>
      <c r="CP132" s="42" t="s">
        <v>157</v>
      </c>
      <c r="CQ132" s="53" t="s">
        <v>157</v>
      </c>
      <c r="CR132" s="55"/>
    </row>
    <row r="133" spans="1:96" x14ac:dyDescent="0.25">
      <c r="A133" s="26" t="s">
        <v>88</v>
      </c>
      <c r="B133" s="23">
        <v>123</v>
      </c>
      <c r="C133" s="23">
        <v>2</v>
      </c>
      <c r="D133" s="23">
        <v>755009</v>
      </c>
      <c r="E133" s="23" t="s">
        <v>115</v>
      </c>
      <c r="F133" s="23" t="s">
        <v>12</v>
      </c>
      <c r="G133" s="23" t="s">
        <v>13</v>
      </c>
      <c r="H133" s="22" t="s">
        <v>192</v>
      </c>
      <c r="I133" s="34">
        <v>7.71</v>
      </c>
      <c r="J133" s="37">
        <v>7.58</v>
      </c>
      <c r="K133" s="37">
        <v>7.74</v>
      </c>
      <c r="L133" s="37">
        <v>7.73</v>
      </c>
      <c r="M133" s="37">
        <v>7.73</v>
      </c>
      <c r="N133" s="54">
        <v>-0.01</v>
      </c>
      <c r="O133" s="59"/>
      <c r="P133" s="37">
        <v>8.07</v>
      </c>
      <c r="Q133" s="37">
        <v>8.23</v>
      </c>
      <c r="R133" s="37">
        <v>8.15</v>
      </c>
      <c r="S133" s="54">
        <v>0.16</v>
      </c>
      <c r="T133" s="59"/>
      <c r="U133" s="37">
        <v>7.93</v>
      </c>
      <c r="V133" s="37">
        <v>7.92</v>
      </c>
      <c r="W133" s="37">
        <v>7.92</v>
      </c>
      <c r="X133" s="54">
        <v>-0.01</v>
      </c>
      <c r="Y133" s="59"/>
      <c r="Z133" s="37">
        <v>8.01</v>
      </c>
      <c r="AA133" s="37">
        <v>8.33</v>
      </c>
      <c r="AB133" s="37">
        <v>8.17</v>
      </c>
      <c r="AC133" s="54">
        <v>0.32</v>
      </c>
      <c r="AD133" s="59" t="s">
        <v>152</v>
      </c>
      <c r="AE133" s="37">
        <v>7.83</v>
      </c>
      <c r="AF133" s="37">
        <v>7.74</v>
      </c>
      <c r="AG133" s="37">
        <v>7.79</v>
      </c>
      <c r="AH133" s="54">
        <v>-0.09</v>
      </c>
      <c r="AI133" s="59"/>
      <c r="AJ133" s="37">
        <v>7.64</v>
      </c>
      <c r="AK133" s="37">
        <v>7.57</v>
      </c>
      <c r="AL133" s="37">
        <v>7.6</v>
      </c>
      <c r="AM133" s="54">
        <v>-7.0000000000000007E-2</v>
      </c>
      <c r="AN133" s="59"/>
      <c r="AO133" s="37">
        <v>7.78</v>
      </c>
      <c r="AP133" s="37">
        <v>7.59</v>
      </c>
      <c r="AQ133" s="37">
        <v>7.68</v>
      </c>
      <c r="AR133" s="54">
        <v>-0.19</v>
      </c>
      <c r="AS133" s="59"/>
      <c r="AT133" s="37">
        <v>7.49</v>
      </c>
      <c r="AU133" s="37">
        <v>7.55</v>
      </c>
      <c r="AV133" s="37">
        <v>7.52</v>
      </c>
      <c r="AW133" s="54">
        <v>0.06</v>
      </c>
      <c r="AX133" s="59"/>
      <c r="AY133" s="37">
        <v>7.37</v>
      </c>
      <c r="AZ133" s="37">
        <v>7.68</v>
      </c>
      <c r="BA133" s="37">
        <v>7.5</v>
      </c>
      <c r="BB133" s="54">
        <v>0.31</v>
      </c>
      <c r="BC133" s="59" t="s">
        <v>152</v>
      </c>
      <c r="BD133" s="21"/>
      <c r="BE133" s="43" t="s">
        <v>157</v>
      </c>
      <c r="BF133" s="42" t="s">
        <v>157</v>
      </c>
      <c r="BG133" s="42" t="s">
        <v>157</v>
      </c>
      <c r="BH133" s="53" t="s">
        <v>157</v>
      </c>
      <c r="BI133" s="55"/>
      <c r="BJ133" s="42" t="s">
        <v>157</v>
      </c>
      <c r="BK133" s="42" t="s">
        <v>157</v>
      </c>
      <c r="BL133" s="42" t="s">
        <v>157</v>
      </c>
      <c r="BM133" s="53" t="s">
        <v>157</v>
      </c>
      <c r="BN133" s="55"/>
      <c r="BO133" s="42" t="s">
        <v>157</v>
      </c>
      <c r="BP133" s="42" t="s">
        <v>157</v>
      </c>
      <c r="BQ133" s="42" t="s">
        <v>157</v>
      </c>
      <c r="BR133" s="53" t="s">
        <v>157</v>
      </c>
      <c r="BS133" s="55"/>
      <c r="BT133" s="42" t="s">
        <v>157</v>
      </c>
      <c r="BU133" s="42" t="s">
        <v>157</v>
      </c>
      <c r="BV133" s="42" t="s">
        <v>157</v>
      </c>
      <c r="BW133" s="53" t="s">
        <v>157</v>
      </c>
      <c r="BX133" s="55"/>
      <c r="BY133" s="42" t="s">
        <v>157</v>
      </c>
      <c r="BZ133" s="42" t="s">
        <v>157</v>
      </c>
      <c r="CA133" s="42" t="s">
        <v>157</v>
      </c>
      <c r="CB133" s="53" t="s">
        <v>157</v>
      </c>
      <c r="CC133" s="55"/>
      <c r="CD133" s="42" t="s">
        <v>157</v>
      </c>
      <c r="CE133" s="42" t="s">
        <v>157</v>
      </c>
      <c r="CF133" s="42" t="s">
        <v>157</v>
      </c>
      <c r="CG133" s="53" t="s">
        <v>157</v>
      </c>
      <c r="CH133" s="55"/>
      <c r="CI133" s="42" t="s">
        <v>157</v>
      </c>
      <c r="CJ133" s="42" t="s">
        <v>157</v>
      </c>
      <c r="CK133" s="42" t="s">
        <v>157</v>
      </c>
      <c r="CL133" s="53" t="s">
        <v>157</v>
      </c>
      <c r="CM133" s="55"/>
      <c r="CN133" s="42" t="s">
        <v>157</v>
      </c>
      <c r="CO133" s="42" t="s">
        <v>157</v>
      </c>
      <c r="CP133" s="42" t="s">
        <v>157</v>
      </c>
      <c r="CQ133" s="53" t="s">
        <v>157</v>
      </c>
      <c r="CR133" s="55"/>
    </row>
    <row r="134" spans="1:96" x14ac:dyDescent="0.25">
      <c r="A134" s="26" t="s">
        <v>88</v>
      </c>
      <c r="B134" s="23">
        <v>24</v>
      </c>
      <c r="C134" s="23">
        <v>3</v>
      </c>
      <c r="D134" s="23">
        <v>611004</v>
      </c>
      <c r="E134" s="23" t="s">
        <v>116</v>
      </c>
      <c r="F134" s="23" t="s">
        <v>12</v>
      </c>
      <c r="G134" s="23" t="s">
        <v>13</v>
      </c>
      <c r="H134" s="22" t="s">
        <v>194</v>
      </c>
      <c r="I134" s="34">
        <v>7.3</v>
      </c>
      <c r="J134" s="37">
        <v>7.36</v>
      </c>
      <c r="K134" s="37">
        <v>7.61</v>
      </c>
      <c r="L134" s="37">
        <v>7.34</v>
      </c>
      <c r="M134" s="37">
        <v>7.47</v>
      </c>
      <c r="N134" s="54">
        <v>-0.27</v>
      </c>
      <c r="O134" s="59"/>
      <c r="P134" s="37">
        <v>8.48</v>
      </c>
      <c r="Q134" s="37">
        <v>8.73</v>
      </c>
      <c r="R134" s="37">
        <v>8.6</v>
      </c>
      <c r="S134" s="54">
        <v>0.25</v>
      </c>
      <c r="T134" s="59"/>
      <c r="U134" s="37">
        <v>8.39</v>
      </c>
      <c r="V134" s="95">
        <v>8.6199999999999992</v>
      </c>
      <c r="W134" s="37">
        <v>8.5</v>
      </c>
      <c r="X134" s="54">
        <v>0.23</v>
      </c>
      <c r="Y134" s="59"/>
      <c r="Z134" s="37">
        <v>8.69</v>
      </c>
      <c r="AA134" s="37">
        <v>8.69</v>
      </c>
      <c r="AB134" s="37">
        <v>8.69</v>
      </c>
      <c r="AC134" s="54">
        <v>0</v>
      </c>
      <c r="AD134" s="59"/>
      <c r="AE134" s="37">
        <v>8.1300000000000008</v>
      </c>
      <c r="AF134" s="37">
        <v>8.3000000000000007</v>
      </c>
      <c r="AG134" s="37">
        <v>8.2200000000000006</v>
      </c>
      <c r="AH134" s="54">
        <v>0.17</v>
      </c>
      <c r="AI134" s="59"/>
      <c r="AJ134" s="37">
        <v>7.8</v>
      </c>
      <c r="AK134" s="37">
        <v>7.7</v>
      </c>
      <c r="AL134" s="37">
        <v>7.75</v>
      </c>
      <c r="AM134" s="54">
        <v>-0.1</v>
      </c>
      <c r="AN134" s="59"/>
      <c r="AO134" s="37">
        <v>8.1</v>
      </c>
      <c r="AP134" s="37">
        <v>7.81</v>
      </c>
      <c r="AQ134" s="37">
        <v>7.95</v>
      </c>
      <c r="AR134" s="54">
        <v>-0.28999999999999998</v>
      </c>
      <c r="AS134" s="59"/>
      <c r="AT134" s="37">
        <v>7.51</v>
      </c>
      <c r="AU134" s="37">
        <v>7.6</v>
      </c>
      <c r="AV134" s="37">
        <v>7.55</v>
      </c>
      <c r="AW134" s="54">
        <v>0.09</v>
      </c>
      <c r="AX134" s="59"/>
      <c r="AY134" s="37">
        <v>7.94</v>
      </c>
      <c r="AZ134" s="37">
        <v>8.16</v>
      </c>
      <c r="BA134" s="37">
        <v>8.0500000000000007</v>
      </c>
      <c r="BB134" s="54">
        <v>0.22</v>
      </c>
      <c r="BC134" s="59"/>
      <c r="BD134" s="21"/>
      <c r="BE134" s="34">
        <v>7.51</v>
      </c>
      <c r="BF134" s="37">
        <v>7.53</v>
      </c>
      <c r="BG134" s="37">
        <v>7.52</v>
      </c>
      <c r="BH134" s="54">
        <v>0.02</v>
      </c>
      <c r="BI134" s="59"/>
      <c r="BJ134" s="42" t="s">
        <v>157</v>
      </c>
      <c r="BK134" s="37">
        <v>8.4</v>
      </c>
      <c r="BL134" s="37">
        <v>8.4</v>
      </c>
      <c r="BM134" s="53" t="s">
        <v>157</v>
      </c>
      <c r="BN134" s="55"/>
      <c r="BO134" s="37">
        <v>8.4</v>
      </c>
      <c r="BP134" s="37">
        <v>8.1999999999999993</v>
      </c>
      <c r="BQ134" s="37">
        <v>8.3000000000000007</v>
      </c>
      <c r="BR134" s="54">
        <v>-0.2</v>
      </c>
      <c r="BS134" s="59"/>
      <c r="BT134" s="37">
        <v>8.1999999999999993</v>
      </c>
      <c r="BU134" s="37">
        <v>8.2200000000000006</v>
      </c>
      <c r="BV134" s="37">
        <v>8.2100000000000009</v>
      </c>
      <c r="BW134" s="54">
        <v>0.02</v>
      </c>
      <c r="BX134" s="59"/>
      <c r="BY134" s="37">
        <v>7.72</v>
      </c>
      <c r="BZ134" s="37">
        <v>7.62</v>
      </c>
      <c r="CA134" s="37">
        <v>7.67</v>
      </c>
      <c r="CB134" s="54">
        <v>-0.1</v>
      </c>
      <c r="CC134" s="59"/>
      <c r="CD134" s="37">
        <v>7.96</v>
      </c>
      <c r="CE134" s="37">
        <v>7.84</v>
      </c>
      <c r="CF134" s="37">
        <v>7.9</v>
      </c>
      <c r="CG134" s="54">
        <v>-0.12</v>
      </c>
      <c r="CH134" s="59"/>
      <c r="CI134" s="37">
        <v>7.48</v>
      </c>
      <c r="CJ134" s="37">
        <v>7.39</v>
      </c>
      <c r="CK134" s="37">
        <v>7.44</v>
      </c>
      <c r="CL134" s="54">
        <v>-0.09</v>
      </c>
      <c r="CM134" s="59"/>
      <c r="CN134" s="37">
        <v>7.82</v>
      </c>
      <c r="CO134" s="37">
        <v>7.73</v>
      </c>
      <c r="CP134" s="37">
        <v>7.77</v>
      </c>
      <c r="CQ134" s="54">
        <v>-0.09</v>
      </c>
      <c r="CR134" s="59"/>
    </row>
    <row r="135" spans="1:96" ht="15.75" thickBot="1" x14ac:dyDescent="0.3">
      <c r="A135" s="26" t="s">
        <v>88</v>
      </c>
      <c r="B135" s="23" t="s">
        <v>25</v>
      </c>
      <c r="C135" s="23">
        <v>3</v>
      </c>
      <c r="D135" s="23">
        <v>611301</v>
      </c>
      <c r="E135" s="23" t="s">
        <v>117</v>
      </c>
      <c r="F135" s="23" t="s">
        <v>12</v>
      </c>
      <c r="G135" s="23" t="s">
        <v>13</v>
      </c>
      <c r="H135" s="22"/>
      <c r="I135" s="43" t="s">
        <v>157</v>
      </c>
      <c r="J135" s="37">
        <v>7.45</v>
      </c>
      <c r="K135" s="42" t="s">
        <v>157</v>
      </c>
      <c r="L135" s="42" t="s">
        <v>157</v>
      </c>
      <c r="M135" s="42" t="s">
        <v>157</v>
      </c>
      <c r="N135" s="53" t="s">
        <v>157</v>
      </c>
      <c r="O135" s="55"/>
      <c r="P135" s="42" t="s">
        <v>157</v>
      </c>
      <c r="Q135" s="42" t="s">
        <v>157</v>
      </c>
      <c r="R135" s="42" t="s">
        <v>157</v>
      </c>
      <c r="S135" s="53" t="s">
        <v>157</v>
      </c>
      <c r="T135" s="55"/>
      <c r="U135" s="42" t="s">
        <v>157</v>
      </c>
      <c r="V135" s="42" t="s">
        <v>157</v>
      </c>
      <c r="W135" s="42" t="s">
        <v>157</v>
      </c>
      <c r="X135" s="53" t="s">
        <v>157</v>
      </c>
      <c r="Y135" s="55"/>
      <c r="Z135" s="42" t="s">
        <v>157</v>
      </c>
      <c r="AA135" s="42" t="s">
        <v>157</v>
      </c>
      <c r="AB135" s="42" t="s">
        <v>157</v>
      </c>
      <c r="AC135" s="53" t="s">
        <v>157</v>
      </c>
      <c r="AD135" s="55"/>
      <c r="AE135" s="42" t="s">
        <v>157</v>
      </c>
      <c r="AF135" s="42" t="s">
        <v>157</v>
      </c>
      <c r="AG135" s="42" t="s">
        <v>157</v>
      </c>
      <c r="AH135" s="53" t="s">
        <v>157</v>
      </c>
      <c r="AI135" s="55"/>
      <c r="AJ135" s="42" t="s">
        <v>157</v>
      </c>
      <c r="AK135" s="42" t="s">
        <v>157</v>
      </c>
      <c r="AL135" s="42" t="s">
        <v>157</v>
      </c>
      <c r="AM135" s="53" t="s">
        <v>157</v>
      </c>
      <c r="AN135" s="55"/>
      <c r="AO135" s="42" t="s">
        <v>157</v>
      </c>
      <c r="AP135" s="42" t="s">
        <v>157</v>
      </c>
      <c r="AQ135" s="42" t="s">
        <v>157</v>
      </c>
      <c r="AR135" s="53" t="s">
        <v>157</v>
      </c>
      <c r="AS135" s="55"/>
      <c r="AT135" s="42" t="s">
        <v>157</v>
      </c>
      <c r="AU135" s="42" t="s">
        <v>157</v>
      </c>
      <c r="AV135" s="42" t="s">
        <v>157</v>
      </c>
      <c r="AW135" s="53" t="s">
        <v>157</v>
      </c>
      <c r="AX135" s="55"/>
      <c r="AY135" s="42" t="s">
        <v>157</v>
      </c>
      <c r="AZ135" s="42" t="s">
        <v>157</v>
      </c>
      <c r="BA135" s="42" t="s">
        <v>157</v>
      </c>
      <c r="BB135" s="53" t="s">
        <v>157</v>
      </c>
      <c r="BC135" s="55"/>
      <c r="BD135" s="21"/>
      <c r="BE135" s="43" t="s">
        <v>157</v>
      </c>
      <c r="BF135" s="42" t="s">
        <v>157</v>
      </c>
      <c r="BG135" s="42" t="s">
        <v>157</v>
      </c>
      <c r="BH135" s="53" t="s">
        <v>157</v>
      </c>
      <c r="BI135" s="55"/>
      <c r="BJ135" s="42" t="s">
        <v>157</v>
      </c>
      <c r="BK135" s="42" t="s">
        <v>157</v>
      </c>
      <c r="BL135" s="42" t="s">
        <v>157</v>
      </c>
      <c r="BM135" s="53" t="s">
        <v>157</v>
      </c>
      <c r="BN135" s="55"/>
      <c r="BO135" s="42" t="s">
        <v>157</v>
      </c>
      <c r="BP135" s="42" t="s">
        <v>157</v>
      </c>
      <c r="BQ135" s="42" t="s">
        <v>157</v>
      </c>
      <c r="BR135" s="53" t="s">
        <v>157</v>
      </c>
      <c r="BS135" s="55"/>
      <c r="BT135" s="42" t="s">
        <v>157</v>
      </c>
      <c r="BU135" s="42" t="s">
        <v>157</v>
      </c>
      <c r="BV135" s="42" t="s">
        <v>157</v>
      </c>
      <c r="BW135" s="53" t="s">
        <v>157</v>
      </c>
      <c r="BX135" s="55"/>
      <c r="BY135" s="42" t="s">
        <v>157</v>
      </c>
      <c r="BZ135" s="42" t="s">
        <v>157</v>
      </c>
      <c r="CA135" s="42" t="s">
        <v>157</v>
      </c>
      <c r="CB135" s="53" t="s">
        <v>157</v>
      </c>
      <c r="CC135" s="55"/>
      <c r="CD135" s="42" t="s">
        <v>157</v>
      </c>
      <c r="CE135" s="42" t="s">
        <v>157</v>
      </c>
      <c r="CF135" s="42" t="s">
        <v>157</v>
      </c>
      <c r="CG135" s="53" t="s">
        <v>157</v>
      </c>
      <c r="CH135" s="55"/>
      <c r="CI135" s="42" t="s">
        <v>157</v>
      </c>
      <c r="CJ135" s="42" t="s">
        <v>157</v>
      </c>
      <c r="CK135" s="42" t="s">
        <v>157</v>
      </c>
      <c r="CL135" s="53" t="s">
        <v>157</v>
      </c>
      <c r="CM135" s="55"/>
      <c r="CN135" s="42" t="s">
        <v>157</v>
      </c>
      <c r="CO135" s="42" t="s">
        <v>157</v>
      </c>
      <c r="CP135" s="42" t="s">
        <v>157</v>
      </c>
      <c r="CQ135" s="53" t="s">
        <v>157</v>
      </c>
      <c r="CR135" s="55"/>
    </row>
    <row r="136" spans="1:96" s="32" customFormat="1" ht="15.75" thickTop="1" x14ac:dyDescent="0.25">
      <c r="A136" s="74" t="s">
        <v>118</v>
      </c>
      <c r="B136" s="78"/>
      <c r="C136" s="78" t="s">
        <v>11</v>
      </c>
      <c r="D136" s="78"/>
      <c r="E136" s="78" t="s">
        <v>162</v>
      </c>
      <c r="F136" s="78" t="s">
        <v>12</v>
      </c>
      <c r="G136" s="78" t="s">
        <v>13</v>
      </c>
      <c r="H136" s="78"/>
      <c r="I136" s="79">
        <f>IFERROR(AVERAGE(I138:I157),"-")</f>
        <v>7.4950000000000001</v>
      </c>
      <c r="J136" s="80">
        <f t="shared" ref="J136:M136" si="259">IFERROR(AVERAGE(J138:J157),"-")</f>
        <v>7.4455555555555542</v>
      </c>
      <c r="K136" s="80">
        <f t="shared" si="259"/>
        <v>7.3288888888888879</v>
      </c>
      <c r="L136" s="80">
        <f t="shared" si="259"/>
        <v>7.4704999999999995</v>
      </c>
      <c r="M136" s="80">
        <f t="shared" si="259"/>
        <v>7.4169999999999998</v>
      </c>
      <c r="N136" s="50">
        <f t="shared" ref="N136:N137" si="260">IFERROR(L136-K136,"")</f>
        <v>0.14161111111111158</v>
      </c>
      <c r="O136" s="81"/>
      <c r="P136" s="79">
        <f t="shared" ref="P136:R136" si="261">IFERROR(AVERAGE(P138:P157),"-")</f>
        <v>8.512777777777778</v>
      </c>
      <c r="Q136" s="80">
        <f t="shared" si="261"/>
        <v>8.6140000000000008</v>
      </c>
      <c r="R136" s="80">
        <f t="shared" si="261"/>
        <v>8.5715000000000003</v>
      </c>
      <c r="S136" s="50">
        <f>IFERROR(Q136-P136,"")</f>
        <v>0.10122222222222277</v>
      </c>
      <c r="T136" s="81"/>
      <c r="U136" s="79">
        <f t="shared" ref="U136:W136" si="262">IFERROR(AVERAGE(U138:U157),"-")</f>
        <v>8.2866666666666653</v>
      </c>
      <c r="V136" s="80">
        <f t="shared" si="262"/>
        <v>8.4139999999999997</v>
      </c>
      <c r="W136" s="80">
        <f t="shared" si="262"/>
        <v>8.3475000000000001</v>
      </c>
      <c r="X136" s="50">
        <f t="shared" ref="X136:X137" si="263">IFERROR(V136-U136,"")</f>
        <v>0.12733333333333441</v>
      </c>
      <c r="Y136" s="81"/>
      <c r="Z136" s="79">
        <f t="shared" ref="Z136:AB136" si="264">IFERROR(AVERAGE(Z138:Z157),"-")</f>
        <v>8.4305555555555536</v>
      </c>
      <c r="AA136" s="80">
        <f t="shared" si="264"/>
        <v>8.4774999999999991</v>
      </c>
      <c r="AB136" s="80">
        <f t="shared" si="264"/>
        <v>8.4599999999999991</v>
      </c>
      <c r="AC136" s="50">
        <f t="shared" ref="AC136:AC137" si="265">IFERROR(AA136-Z136,"")</f>
        <v>4.6944444444445566E-2</v>
      </c>
      <c r="AD136" s="81"/>
      <c r="AE136" s="79">
        <f t="shared" ref="AE136:AG136" si="266">IFERROR(AVERAGE(AE138:AE157),"-")</f>
        <v>7.993333333333335</v>
      </c>
      <c r="AF136" s="80">
        <f t="shared" si="266"/>
        <v>8.1245000000000012</v>
      </c>
      <c r="AG136" s="80">
        <f t="shared" si="266"/>
        <v>8.0760000000000005</v>
      </c>
      <c r="AH136" s="50">
        <f t="shared" ref="AH136:AH137" si="267">IFERROR(AF136-AE136,"")</f>
        <v>0.13116666666666621</v>
      </c>
      <c r="AI136" s="81"/>
      <c r="AJ136" s="79">
        <f t="shared" ref="AJ136:AL136" si="268">IFERROR(AVERAGE(AJ138:AJ157),"-")</f>
        <v>7.2777777777777777</v>
      </c>
      <c r="AK136" s="80">
        <f t="shared" si="268"/>
        <v>7.6200000000000019</v>
      </c>
      <c r="AL136" s="80">
        <f t="shared" si="268"/>
        <v>7.4759999999999991</v>
      </c>
      <c r="AM136" s="50">
        <f t="shared" ref="AM136:AM137" si="269">IFERROR(AK136-AJ136,"")</f>
        <v>0.3422222222222242</v>
      </c>
      <c r="AN136" s="81"/>
      <c r="AO136" s="79">
        <f t="shared" ref="AO136:AQ136" si="270">IFERROR(AVERAGE(AO138:AO157),"-")</f>
        <v>7.4983333333333348</v>
      </c>
      <c r="AP136" s="80">
        <f t="shared" si="270"/>
        <v>7.8555000000000019</v>
      </c>
      <c r="AQ136" s="80">
        <f t="shared" si="270"/>
        <v>7.7035</v>
      </c>
      <c r="AR136" s="50">
        <f t="shared" ref="AR136:AR137" si="271">IFERROR(AP136-AO136,"")</f>
        <v>0.35716666666666708</v>
      </c>
      <c r="AS136" s="81"/>
      <c r="AT136" s="79">
        <f t="shared" ref="AT136:AV136" si="272">IFERROR(AVERAGE(AT138:AT157),"-")</f>
        <v>7.0572222222222214</v>
      </c>
      <c r="AU136" s="80">
        <f t="shared" si="272"/>
        <v>7.3869999999999978</v>
      </c>
      <c r="AV136" s="80">
        <f t="shared" si="272"/>
        <v>7.2524999999999995</v>
      </c>
      <c r="AW136" s="50">
        <f t="shared" ref="AW136:AW137" si="273">IFERROR(AU136-AT136,"")</f>
        <v>0.32977777777777639</v>
      </c>
      <c r="AX136" s="81"/>
      <c r="AY136" s="79">
        <f t="shared" ref="AY136:BA136" si="274">IFERROR(AVERAGE(AY138:AY157),"-")</f>
        <v>7.4533333333333331</v>
      </c>
      <c r="AZ136" s="80">
        <f t="shared" si="274"/>
        <v>7.65</v>
      </c>
      <c r="BA136" s="80">
        <f t="shared" si="274"/>
        <v>7.5635000000000003</v>
      </c>
      <c r="BB136" s="50">
        <f t="shared" ref="BB136:BB137" si="275">IFERROR(AZ136-AY136,"")</f>
        <v>0.19666666666666721</v>
      </c>
      <c r="BC136" s="81"/>
      <c r="BD136" s="21"/>
      <c r="BE136" s="79">
        <f t="shared" ref="BE136:BG136" si="276">IFERROR(AVERAGE(BE138:BE157),"-")</f>
        <v>7.5566666666666675</v>
      </c>
      <c r="BF136" s="80">
        <f t="shared" si="276"/>
        <v>7.5200000000000005</v>
      </c>
      <c r="BG136" s="80">
        <f t="shared" si="276"/>
        <v>7.5366666666666662</v>
      </c>
      <c r="BH136" s="50">
        <f t="shared" ref="BH136:BH137" si="277">IFERROR(BF136-BE136,"")</f>
        <v>-3.6666666666667069E-2</v>
      </c>
      <c r="BI136" s="81"/>
      <c r="BJ136" s="79" t="str">
        <f t="shared" ref="BJ136:BL136" si="278">IFERROR(AVERAGE(BJ138:BJ157),"-")</f>
        <v>-</v>
      </c>
      <c r="BK136" s="80">
        <f t="shared" si="278"/>
        <v>8.2000000000000011</v>
      </c>
      <c r="BL136" s="80">
        <f t="shared" si="278"/>
        <v>8.2000000000000011</v>
      </c>
      <c r="BM136" s="50" t="str">
        <f t="shared" ref="BM136:BM137" si="279">IFERROR(BK136-BJ136,"")</f>
        <v/>
      </c>
      <c r="BN136" s="81"/>
      <c r="BO136" s="79">
        <f t="shared" ref="BO136:BQ136" si="280">IFERROR(AVERAGE(BO138:BO157),"-")</f>
        <v>8.1366666666666649</v>
      </c>
      <c r="BP136" s="80">
        <f t="shared" si="280"/>
        <v>7.916666666666667</v>
      </c>
      <c r="BQ136" s="80">
        <f t="shared" si="280"/>
        <v>8.0266666666666655</v>
      </c>
      <c r="BR136" s="50">
        <f t="shared" ref="BR136:BR137" si="281">IFERROR(BP136-BO136,"")</f>
        <v>-0.21999999999999797</v>
      </c>
      <c r="BS136" s="81"/>
      <c r="BT136" s="79">
        <f t="shared" ref="BT136:BV136" si="282">IFERROR(AVERAGE(BT138:BT157),"-")</f>
        <v>8.08</v>
      </c>
      <c r="BU136" s="80">
        <f t="shared" si="282"/>
        <v>8.0566666666666666</v>
      </c>
      <c r="BV136" s="80">
        <f t="shared" si="282"/>
        <v>8.0666666666666664</v>
      </c>
      <c r="BW136" s="50">
        <f t="shared" ref="BW136:BW137" si="283">IFERROR(BU136-BT136,"")</f>
        <v>-2.3333333333333428E-2</v>
      </c>
      <c r="BX136" s="81"/>
      <c r="BY136" s="79">
        <f t="shared" ref="BY136:CA136" si="284">IFERROR(AVERAGE(BY138:BY157),"-")</f>
        <v>7.1000000000000005</v>
      </c>
      <c r="BZ136" s="80">
        <f t="shared" si="284"/>
        <v>7.28</v>
      </c>
      <c r="CA136" s="80">
        <f t="shared" si="284"/>
        <v>7.1933333333333325</v>
      </c>
      <c r="CB136" s="50">
        <f t="shared" ref="CB136:CB137" si="285">IFERROR(BZ136-BY136,"")</f>
        <v>0.17999999999999972</v>
      </c>
      <c r="CC136" s="81"/>
      <c r="CD136" s="79">
        <f t="shared" ref="CD136:CF136" si="286">IFERROR(AVERAGE(CD138:CD157),"-")</f>
        <v>7.23</v>
      </c>
      <c r="CE136" s="80">
        <f t="shared" si="286"/>
        <v>7.52</v>
      </c>
      <c r="CF136" s="80">
        <f t="shared" si="286"/>
        <v>7.3766666666666678</v>
      </c>
      <c r="CG136" s="50">
        <f t="shared" ref="CG136:CG137" si="287">IFERROR(CE136-CD136,"")</f>
        <v>0.28999999999999915</v>
      </c>
      <c r="CH136" s="81"/>
      <c r="CI136" s="79">
        <f t="shared" ref="CI136:CK136" si="288">IFERROR(AVERAGE(CI138:CI157),"-")</f>
        <v>6.9666666666666659</v>
      </c>
      <c r="CJ136" s="80">
        <f t="shared" si="288"/>
        <v>7.043333333333333</v>
      </c>
      <c r="CK136" s="80">
        <f t="shared" si="288"/>
        <v>7.0066666666666677</v>
      </c>
      <c r="CL136" s="50">
        <f t="shared" ref="CL136:CL137" si="289">IFERROR(CJ136-CI136,"")</f>
        <v>7.6666666666667105E-2</v>
      </c>
      <c r="CM136" s="81"/>
      <c r="CN136" s="79">
        <f t="shared" ref="CN136:CP136" si="290">IFERROR(AVERAGE(CN138:CN157),"-")</f>
        <v>7.2899999999999991</v>
      </c>
      <c r="CO136" s="80">
        <f t="shared" si="290"/>
        <v>7.2633333333333328</v>
      </c>
      <c r="CP136" s="80">
        <f t="shared" si="290"/>
        <v>7.2633333333333328</v>
      </c>
      <c r="CQ136" s="50">
        <f t="shared" ref="CQ136:CQ137" si="291">IFERROR(CO136-CN136,"")</f>
        <v>-2.6666666666666394E-2</v>
      </c>
      <c r="CR136" s="81"/>
    </row>
    <row r="137" spans="1:96" s="32" customFormat="1" ht="15.75" thickBot="1" x14ac:dyDescent="0.3">
      <c r="A137" s="26" t="s">
        <v>118</v>
      </c>
      <c r="B137" s="83"/>
      <c r="C137" s="83" t="s">
        <v>11</v>
      </c>
      <c r="D137" s="83"/>
      <c r="E137" s="83" t="s">
        <v>163</v>
      </c>
      <c r="F137" s="83" t="s">
        <v>12</v>
      </c>
      <c r="G137" s="83" t="s">
        <v>13</v>
      </c>
      <c r="H137" s="83"/>
      <c r="I137" s="28">
        <f>IFERROR(AVERAGE(I138:I153,I155:I156),"-")</f>
        <v>7.4950000000000001</v>
      </c>
      <c r="J137" s="29">
        <f t="shared" ref="J137:M137" si="292">IFERROR(AVERAGE(J138:J153,J155:J156),"-")</f>
        <v>7.4455555555555542</v>
      </c>
      <c r="K137" s="29">
        <f t="shared" si="292"/>
        <v>7.3288888888888879</v>
      </c>
      <c r="L137" s="29">
        <f t="shared" si="292"/>
        <v>7.4505555555555567</v>
      </c>
      <c r="M137" s="29">
        <f t="shared" si="292"/>
        <v>7.391111111111111</v>
      </c>
      <c r="N137" s="54">
        <f t="shared" si="260"/>
        <v>0.12166666666666881</v>
      </c>
      <c r="O137" s="66"/>
      <c r="P137" s="28">
        <f t="shared" ref="P137:R137" si="293">IFERROR(AVERAGE(P138:P153,P155:P156),"-")</f>
        <v>8.512777777777778</v>
      </c>
      <c r="Q137" s="29">
        <f t="shared" si="293"/>
        <v>8.6088888888888917</v>
      </c>
      <c r="R137" s="29">
        <f t="shared" si="293"/>
        <v>8.5616666666666656</v>
      </c>
      <c r="S137" s="54">
        <f t="shared" ref="S137" si="294">IFERROR(Q137-P137,"")</f>
        <v>9.6111111111113701E-2</v>
      </c>
      <c r="T137" s="66"/>
      <c r="U137" s="28">
        <f t="shared" ref="U137:W137" si="295">IFERROR(AVERAGE(U138:U153,U155:U156),"-")</f>
        <v>8.2866666666666653</v>
      </c>
      <c r="V137" s="29">
        <f t="shared" si="295"/>
        <v>8.4316666666666649</v>
      </c>
      <c r="W137" s="29">
        <f t="shared" si="295"/>
        <v>8.3577777777777769</v>
      </c>
      <c r="X137" s="54">
        <f t="shared" si="263"/>
        <v>0.14499999999999957</v>
      </c>
      <c r="Y137" s="66"/>
      <c r="Z137" s="28">
        <f t="shared" ref="Z137:AB137" si="296">IFERROR(AVERAGE(Z138:Z153,Z155:Z156),"-")</f>
        <v>8.4305555555555536</v>
      </c>
      <c r="AA137" s="29">
        <f t="shared" si="296"/>
        <v>8.4661111111111111</v>
      </c>
      <c r="AB137" s="29">
        <f t="shared" si="296"/>
        <v>8.4466666666666654</v>
      </c>
      <c r="AC137" s="54">
        <f t="shared" si="265"/>
        <v>3.5555555555557561E-2</v>
      </c>
      <c r="AD137" s="66"/>
      <c r="AE137" s="28">
        <f t="shared" ref="AE137:AG137" si="297">IFERROR(AVERAGE(AE138:AE153,AE155:AE156),"-")</f>
        <v>7.993333333333335</v>
      </c>
      <c r="AF137" s="29">
        <f t="shared" si="297"/>
        <v>8.0983333333333345</v>
      </c>
      <c r="AG137" s="29">
        <f t="shared" si="297"/>
        <v>8.0444444444444443</v>
      </c>
      <c r="AH137" s="54">
        <f t="shared" si="267"/>
        <v>0.10499999999999954</v>
      </c>
      <c r="AI137" s="66"/>
      <c r="AJ137" s="28">
        <f t="shared" ref="AJ137:AL137" si="298">IFERROR(AVERAGE(AJ138:AJ153,AJ155:AJ156),"-")</f>
        <v>7.2777777777777777</v>
      </c>
      <c r="AK137" s="29">
        <f t="shared" si="298"/>
        <v>7.5944444444444468</v>
      </c>
      <c r="AL137" s="29">
        <f t="shared" si="298"/>
        <v>7.434444444444444</v>
      </c>
      <c r="AM137" s="54">
        <f t="shared" si="269"/>
        <v>0.31666666666666909</v>
      </c>
      <c r="AN137" s="66"/>
      <c r="AO137" s="28">
        <f t="shared" ref="AO137:AQ137" si="299">IFERROR(AVERAGE(AO138:AO153,AO155:AO156),"-")</f>
        <v>7.4983333333333348</v>
      </c>
      <c r="AP137" s="29">
        <f t="shared" si="299"/>
        <v>7.8355555555555565</v>
      </c>
      <c r="AQ137" s="29">
        <f t="shared" si="299"/>
        <v>7.6666666666666652</v>
      </c>
      <c r="AR137" s="54">
        <f t="shared" si="271"/>
        <v>0.33722222222222165</v>
      </c>
      <c r="AS137" s="66"/>
      <c r="AT137" s="28">
        <f t="shared" ref="AT137:AV137" si="300">IFERROR(AVERAGE(AT138:AT153,AT155:AT156),"-")</f>
        <v>7.0572222222222214</v>
      </c>
      <c r="AU137" s="29">
        <f t="shared" si="300"/>
        <v>7.3555555555555543</v>
      </c>
      <c r="AV137" s="29">
        <f t="shared" si="300"/>
        <v>7.2061111111111096</v>
      </c>
      <c r="AW137" s="54">
        <f t="shared" si="273"/>
        <v>0.2983333333333329</v>
      </c>
      <c r="AX137" s="66"/>
      <c r="AY137" s="28">
        <f t="shared" ref="AY137:BA137" si="301">IFERROR(AVERAGE(AY138:AY153,AY155:AY156),"-")</f>
        <v>7.4533333333333331</v>
      </c>
      <c r="AZ137" s="29">
        <f t="shared" si="301"/>
        <v>7.6583333333333332</v>
      </c>
      <c r="BA137" s="29">
        <f t="shared" si="301"/>
        <v>7.5622222222222222</v>
      </c>
      <c r="BB137" s="54">
        <f t="shared" si="275"/>
        <v>0.20500000000000007</v>
      </c>
      <c r="BC137" s="66"/>
      <c r="BD137" s="21"/>
      <c r="BE137" s="28">
        <f t="shared" ref="BE137:BG137" si="302">IFERROR(AVERAGE(BE138:BE153,BE155:BE156),"-")</f>
        <v>7.5566666666666675</v>
      </c>
      <c r="BF137" s="29">
        <f t="shared" si="302"/>
        <v>7.5200000000000005</v>
      </c>
      <c r="BG137" s="29">
        <f t="shared" si="302"/>
        <v>7.5366666666666662</v>
      </c>
      <c r="BH137" s="54">
        <f t="shared" si="277"/>
        <v>-3.6666666666667069E-2</v>
      </c>
      <c r="BI137" s="66"/>
      <c r="BJ137" s="28" t="str">
        <f t="shared" ref="BJ137:BL137" si="303">IFERROR(AVERAGE(BJ138:BJ153,BJ155:BJ156),"-")</f>
        <v>-</v>
      </c>
      <c r="BK137" s="29">
        <f t="shared" si="303"/>
        <v>8.2000000000000011</v>
      </c>
      <c r="BL137" s="29">
        <f t="shared" si="303"/>
        <v>8.2000000000000011</v>
      </c>
      <c r="BM137" s="54" t="str">
        <f t="shared" si="279"/>
        <v/>
      </c>
      <c r="BN137" s="66"/>
      <c r="BO137" s="28">
        <f t="shared" ref="BO137:BQ137" si="304">IFERROR(AVERAGE(BO138:BO153,BO155:BO156),"-")</f>
        <v>8.1366666666666649</v>
      </c>
      <c r="BP137" s="29">
        <f t="shared" si="304"/>
        <v>7.916666666666667</v>
      </c>
      <c r="BQ137" s="29">
        <f t="shared" si="304"/>
        <v>8.0266666666666655</v>
      </c>
      <c r="BR137" s="54">
        <f t="shared" si="281"/>
        <v>-0.21999999999999797</v>
      </c>
      <c r="BS137" s="66"/>
      <c r="BT137" s="28">
        <f t="shared" ref="BT137:BV137" si="305">IFERROR(AVERAGE(BT138:BT153,BT155:BT156),"-")</f>
        <v>8.08</v>
      </c>
      <c r="BU137" s="29">
        <f t="shared" si="305"/>
        <v>8.0566666666666666</v>
      </c>
      <c r="BV137" s="29">
        <f t="shared" si="305"/>
        <v>8.0666666666666664</v>
      </c>
      <c r="BW137" s="54">
        <f t="shared" si="283"/>
        <v>-2.3333333333333428E-2</v>
      </c>
      <c r="BX137" s="66"/>
      <c r="BY137" s="28">
        <f t="shared" ref="BY137:CA137" si="306">IFERROR(AVERAGE(BY138:BY153,BY155:BY156),"-")</f>
        <v>7.1000000000000005</v>
      </c>
      <c r="BZ137" s="29">
        <f t="shared" si="306"/>
        <v>7.28</v>
      </c>
      <c r="CA137" s="29">
        <f t="shared" si="306"/>
        <v>7.1933333333333325</v>
      </c>
      <c r="CB137" s="54">
        <f t="shared" si="285"/>
        <v>0.17999999999999972</v>
      </c>
      <c r="CC137" s="66"/>
      <c r="CD137" s="28">
        <f t="shared" ref="CD137:CF137" si="307">IFERROR(AVERAGE(CD138:CD153,CD155:CD156),"-")</f>
        <v>7.23</v>
      </c>
      <c r="CE137" s="29">
        <f t="shared" si="307"/>
        <v>7.52</v>
      </c>
      <c r="CF137" s="29">
        <f t="shared" si="307"/>
        <v>7.3766666666666678</v>
      </c>
      <c r="CG137" s="54">
        <f t="shared" si="287"/>
        <v>0.28999999999999915</v>
      </c>
      <c r="CH137" s="66"/>
      <c r="CI137" s="28">
        <f t="shared" ref="CI137:CK137" si="308">IFERROR(AVERAGE(CI138:CI153,CI155:CI156),"-")</f>
        <v>6.9666666666666659</v>
      </c>
      <c r="CJ137" s="29">
        <f t="shared" si="308"/>
        <v>7.043333333333333</v>
      </c>
      <c r="CK137" s="29">
        <f t="shared" si="308"/>
        <v>7.0066666666666677</v>
      </c>
      <c r="CL137" s="54">
        <f t="shared" si="289"/>
        <v>7.6666666666667105E-2</v>
      </c>
      <c r="CM137" s="66"/>
      <c r="CN137" s="28">
        <f t="shared" ref="CN137:CP137" si="309">IFERROR(AVERAGE(CN138:CN153,CN155:CN156),"-")</f>
        <v>7.2899999999999991</v>
      </c>
      <c r="CO137" s="29">
        <f t="shared" si="309"/>
        <v>7.2633333333333328</v>
      </c>
      <c r="CP137" s="29">
        <f t="shared" si="309"/>
        <v>7.2633333333333328</v>
      </c>
      <c r="CQ137" s="54">
        <f t="shared" si="291"/>
        <v>-2.6666666666666394E-2</v>
      </c>
      <c r="CR137" s="66"/>
    </row>
    <row r="138" spans="1:96" ht="15.75" thickTop="1" x14ac:dyDescent="0.25">
      <c r="A138" s="74" t="s">
        <v>118</v>
      </c>
      <c r="B138" s="20">
        <v>123</v>
      </c>
      <c r="C138" s="20">
        <v>3</v>
      </c>
      <c r="D138" s="20">
        <v>313874</v>
      </c>
      <c r="E138" s="20" t="s">
        <v>119</v>
      </c>
      <c r="F138" s="20" t="s">
        <v>12</v>
      </c>
      <c r="G138" s="20" t="s">
        <v>13</v>
      </c>
      <c r="H138" s="22" t="s">
        <v>192</v>
      </c>
      <c r="I138" s="44">
        <v>7.59</v>
      </c>
      <c r="J138" s="45">
        <v>7.6</v>
      </c>
      <c r="K138" s="45">
        <v>7.35</v>
      </c>
      <c r="L138" s="45">
        <v>7.69</v>
      </c>
      <c r="M138" s="45">
        <v>7.52</v>
      </c>
      <c r="N138" s="50">
        <v>0.34</v>
      </c>
      <c r="O138" s="57" t="s">
        <v>152</v>
      </c>
      <c r="P138" s="45">
        <v>8.48</v>
      </c>
      <c r="Q138" s="45">
        <v>8.86</v>
      </c>
      <c r="R138" s="45">
        <v>8.67</v>
      </c>
      <c r="S138" s="50">
        <v>0.38</v>
      </c>
      <c r="T138" s="57" t="s">
        <v>152</v>
      </c>
      <c r="U138" s="45">
        <v>8.27</v>
      </c>
      <c r="V138" s="96">
        <v>8.6300000000000008</v>
      </c>
      <c r="W138" s="45">
        <v>8.4499999999999993</v>
      </c>
      <c r="X138" s="50">
        <v>0.36</v>
      </c>
      <c r="Y138" s="57" t="s">
        <v>152</v>
      </c>
      <c r="Z138" s="45">
        <v>8.51</v>
      </c>
      <c r="AA138" s="45">
        <v>8.75</v>
      </c>
      <c r="AB138" s="45">
        <v>8.6300000000000008</v>
      </c>
      <c r="AC138" s="50">
        <v>0.24</v>
      </c>
      <c r="AD138" s="57" t="s">
        <v>152</v>
      </c>
      <c r="AE138" s="45">
        <v>7.88</v>
      </c>
      <c r="AF138" s="45">
        <v>8.11</v>
      </c>
      <c r="AG138" s="45">
        <v>7.99</v>
      </c>
      <c r="AH138" s="50">
        <v>0.23</v>
      </c>
      <c r="AI138" s="57"/>
      <c r="AJ138" s="45">
        <v>7.24</v>
      </c>
      <c r="AK138" s="45">
        <v>7.71</v>
      </c>
      <c r="AL138" s="45">
        <v>7.47</v>
      </c>
      <c r="AM138" s="50">
        <v>0.47</v>
      </c>
      <c r="AN138" s="57" t="s">
        <v>152</v>
      </c>
      <c r="AO138" s="45">
        <v>7.36</v>
      </c>
      <c r="AP138" s="45">
        <v>7.92</v>
      </c>
      <c r="AQ138" s="45">
        <v>7.64</v>
      </c>
      <c r="AR138" s="50">
        <v>0.56000000000000005</v>
      </c>
      <c r="AS138" s="57" t="s">
        <v>152</v>
      </c>
      <c r="AT138" s="45">
        <v>7.12</v>
      </c>
      <c r="AU138" s="45">
        <v>7.49</v>
      </c>
      <c r="AV138" s="45">
        <v>7.3</v>
      </c>
      <c r="AW138" s="50">
        <v>0.37</v>
      </c>
      <c r="AX138" s="57" t="s">
        <v>152</v>
      </c>
      <c r="AY138" s="45">
        <v>7.61</v>
      </c>
      <c r="AZ138" s="45">
        <v>8.24</v>
      </c>
      <c r="BA138" s="45">
        <v>7.91</v>
      </c>
      <c r="BB138" s="50">
        <v>0.63</v>
      </c>
      <c r="BC138" s="57" t="s">
        <v>152</v>
      </c>
      <c r="BD138" s="21"/>
      <c r="BE138" s="92" t="s">
        <v>157</v>
      </c>
      <c r="BF138" s="46" t="s">
        <v>157</v>
      </c>
      <c r="BG138" s="46" t="s">
        <v>157</v>
      </c>
      <c r="BH138" s="107" t="s">
        <v>157</v>
      </c>
      <c r="BI138" s="51"/>
      <c r="BJ138" s="46" t="s">
        <v>157</v>
      </c>
      <c r="BK138" s="46" t="s">
        <v>157</v>
      </c>
      <c r="BL138" s="46" t="s">
        <v>157</v>
      </c>
      <c r="BM138" s="107" t="s">
        <v>157</v>
      </c>
      <c r="BN138" s="51"/>
      <c r="BO138" s="46" t="s">
        <v>157</v>
      </c>
      <c r="BP138" s="46" t="s">
        <v>157</v>
      </c>
      <c r="BQ138" s="46" t="s">
        <v>157</v>
      </c>
      <c r="BR138" s="107" t="s">
        <v>157</v>
      </c>
      <c r="BS138" s="51"/>
      <c r="BT138" s="46" t="s">
        <v>157</v>
      </c>
      <c r="BU138" s="46" t="s">
        <v>157</v>
      </c>
      <c r="BV138" s="46" t="s">
        <v>157</v>
      </c>
      <c r="BW138" s="107" t="s">
        <v>157</v>
      </c>
      <c r="BX138" s="51"/>
      <c r="BY138" s="46" t="s">
        <v>157</v>
      </c>
      <c r="BZ138" s="46" t="s">
        <v>157</v>
      </c>
      <c r="CA138" s="46" t="s">
        <v>157</v>
      </c>
      <c r="CB138" s="107" t="s">
        <v>157</v>
      </c>
      <c r="CC138" s="51"/>
      <c r="CD138" s="46" t="s">
        <v>157</v>
      </c>
      <c r="CE138" s="46" t="s">
        <v>157</v>
      </c>
      <c r="CF138" s="46" t="s">
        <v>157</v>
      </c>
      <c r="CG138" s="107" t="s">
        <v>157</v>
      </c>
      <c r="CH138" s="51"/>
      <c r="CI138" s="46" t="s">
        <v>157</v>
      </c>
      <c r="CJ138" s="46" t="s">
        <v>157</v>
      </c>
      <c r="CK138" s="46" t="s">
        <v>157</v>
      </c>
      <c r="CL138" s="107" t="s">
        <v>157</v>
      </c>
      <c r="CM138" s="51"/>
      <c r="CN138" s="46" t="s">
        <v>157</v>
      </c>
      <c r="CO138" s="46" t="s">
        <v>157</v>
      </c>
      <c r="CP138" s="46" t="s">
        <v>157</v>
      </c>
      <c r="CQ138" s="107" t="s">
        <v>157</v>
      </c>
      <c r="CR138" s="51"/>
    </row>
    <row r="139" spans="1:96" x14ac:dyDescent="0.25">
      <c r="A139" s="26" t="s">
        <v>118</v>
      </c>
      <c r="B139" s="23">
        <v>123</v>
      </c>
      <c r="C139" s="23">
        <v>2</v>
      </c>
      <c r="D139" s="23">
        <v>342014</v>
      </c>
      <c r="E139" s="23" t="s">
        <v>120</v>
      </c>
      <c r="F139" s="23" t="s">
        <v>12</v>
      </c>
      <c r="G139" s="23" t="s">
        <v>13</v>
      </c>
      <c r="H139" s="22" t="s">
        <v>192</v>
      </c>
      <c r="I139" s="34">
        <v>7.54</v>
      </c>
      <c r="J139" s="37">
        <v>7.98</v>
      </c>
      <c r="K139" s="37">
        <v>7.54</v>
      </c>
      <c r="L139" s="37">
        <v>7.65</v>
      </c>
      <c r="M139" s="37">
        <v>7.59</v>
      </c>
      <c r="N139" s="54">
        <v>0.11</v>
      </c>
      <c r="O139" s="59"/>
      <c r="P139" s="37">
        <v>7.9</v>
      </c>
      <c r="Q139" s="37">
        <v>8.69</v>
      </c>
      <c r="R139" s="37">
        <v>8.2899999999999991</v>
      </c>
      <c r="S139" s="54">
        <v>0.79</v>
      </c>
      <c r="T139" s="59" t="s">
        <v>152</v>
      </c>
      <c r="U139" s="37">
        <v>7.82</v>
      </c>
      <c r="V139" s="95">
        <v>8.41</v>
      </c>
      <c r="W139" s="37">
        <v>8.11</v>
      </c>
      <c r="X139" s="54">
        <v>0.59</v>
      </c>
      <c r="Y139" s="59" t="s">
        <v>152</v>
      </c>
      <c r="Z139" s="37">
        <v>7.83</v>
      </c>
      <c r="AA139" s="37">
        <v>8.6199999999999992</v>
      </c>
      <c r="AB139" s="37">
        <v>8.2200000000000006</v>
      </c>
      <c r="AC139" s="54">
        <v>0.79</v>
      </c>
      <c r="AD139" s="59" t="s">
        <v>152</v>
      </c>
      <c r="AE139" s="37">
        <v>7.54</v>
      </c>
      <c r="AF139" s="37">
        <v>8.17</v>
      </c>
      <c r="AG139" s="37">
        <v>7.85</v>
      </c>
      <c r="AH139" s="54">
        <v>0.63</v>
      </c>
      <c r="AI139" s="59" t="s">
        <v>152</v>
      </c>
      <c r="AJ139" s="36">
        <v>6.92</v>
      </c>
      <c r="AK139" s="37">
        <v>7.75</v>
      </c>
      <c r="AL139" s="37">
        <v>7.33</v>
      </c>
      <c r="AM139" s="54">
        <v>0.83</v>
      </c>
      <c r="AN139" s="59" t="s">
        <v>152</v>
      </c>
      <c r="AO139" s="37">
        <v>7.04</v>
      </c>
      <c r="AP139" s="95">
        <v>8.1</v>
      </c>
      <c r="AQ139" s="37">
        <v>7.57</v>
      </c>
      <c r="AR139" s="54">
        <v>1.06</v>
      </c>
      <c r="AS139" s="59" t="s">
        <v>152</v>
      </c>
      <c r="AT139" s="36">
        <v>6.79</v>
      </c>
      <c r="AU139" s="37">
        <v>7.41</v>
      </c>
      <c r="AV139" s="37">
        <v>7.1</v>
      </c>
      <c r="AW139" s="54">
        <v>0.62</v>
      </c>
      <c r="AX139" s="59" t="s">
        <v>152</v>
      </c>
      <c r="AY139" s="37">
        <v>7.12</v>
      </c>
      <c r="AZ139" s="37">
        <v>7.98</v>
      </c>
      <c r="BA139" s="37">
        <v>7.53</v>
      </c>
      <c r="BB139" s="54">
        <v>0.86</v>
      </c>
      <c r="BC139" s="59" t="s">
        <v>152</v>
      </c>
      <c r="BD139" s="21"/>
      <c r="BE139" s="43" t="s">
        <v>157</v>
      </c>
      <c r="BF139" s="42" t="s">
        <v>157</v>
      </c>
      <c r="BG139" s="42" t="s">
        <v>157</v>
      </c>
      <c r="BH139" s="53" t="s">
        <v>157</v>
      </c>
      <c r="BI139" s="55"/>
      <c r="BJ139" s="42" t="s">
        <v>157</v>
      </c>
      <c r="BK139" s="42" t="s">
        <v>157</v>
      </c>
      <c r="BL139" s="42" t="s">
        <v>157</v>
      </c>
      <c r="BM139" s="53" t="s">
        <v>157</v>
      </c>
      <c r="BN139" s="55"/>
      <c r="BO139" s="42" t="s">
        <v>157</v>
      </c>
      <c r="BP139" s="42" t="s">
        <v>157</v>
      </c>
      <c r="BQ139" s="42" t="s">
        <v>157</v>
      </c>
      <c r="BR139" s="53" t="s">
        <v>157</v>
      </c>
      <c r="BS139" s="55"/>
      <c r="BT139" s="42" t="s">
        <v>157</v>
      </c>
      <c r="BU139" s="42" t="s">
        <v>157</v>
      </c>
      <c r="BV139" s="42" t="s">
        <v>157</v>
      </c>
      <c r="BW139" s="53" t="s">
        <v>157</v>
      </c>
      <c r="BX139" s="55"/>
      <c r="BY139" s="42" t="s">
        <v>157</v>
      </c>
      <c r="BZ139" s="42" t="s">
        <v>157</v>
      </c>
      <c r="CA139" s="42" t="s">
        <v>157</v>
      </c>
      <c r="CB139" s="53" t="s">
        <v>157</v>
      </c>
      <c r="CC139" s="55"/>
      <c r="CD139" s="42" t="s">
        <v>157</v>
      </c>
      <c r="CE139" s="42" t="s">
        <v>157</v>
      </c>
      <c r="CF139" s="42" t="s">
        <v>157</v>
      </c>
      <c r="CG139" s="53" t="s">
        <v>157</v>
      </c>
      <c r="CH139" s="55"/>
      <c r="CI139" s="42" t="s">
        <v>157</v>
      </c>
      <c r="CJ139" s="42" t="s">
        <v>157</v>
      </c>
      <c r="CK139" s="42" t="s">
        <v>157</v>
      </c>
      <c r="CL139" s="53" t="s">
        <v>157</v>
      </c>
      <c r="CM139" s="55"/>
      <c r="CN139" s="42" t="s">
        <v>157</v>
      </c>
      <c r="CO139" s="42" t="s">
        <v>157</v>
      </c>
      <c r="CP139" s="42" t="s">
        <v>157</v>
      </c>
      <c r="CQ139" s="53" t="s">
        <v>157</v>
      </c>
      <c r="CR139" s="55"/>
    </row>
    <row r="140" spans="1:96" x14ac:dyDescent="0.25">
      <c r="A140" s="26" t="s">
        <v>118</v>
      </c>
      <c r="B140" s="23">
        <v>123</v>
      </c>
      <c r="C140" s="23">
        <v>2</v>
      </c>
      <c r="D140" s="23">
        <v>444000</v>
      </c>
      <c r="E140" s="23" t="s">
        <v>121</v>
      </c>
      <c r="F140" s="23" t="s">
        <v>12</v>
      </c>
      <c r="G140" s="23" t="s">
        <v>13</v>
      </c>
      <c r="H140" s="22" t="s">
        <v>192</v>
      </c>
      <c r="I140" s="34">
        <v>7.6</v>
      </c>
      <c r="J140" s="37">
        <v>7.37</v>
      </c>
      <c r="K140" s="37">
        <v>7.53</v>
      </c>
      <c r="L140" s="37">
        <v>7.61</v>
      </c>
      <c r="M140" s="37">
        <v>7.57</v>
      </c>
      <c r="N140" s="54">
        <v>0.08</v>
      </c>
      <c r="O140" s="59"/>
      <c r="P140" s="37">
        <v>8.6999999999999993</v>
      </c>
      <c r="Q140" s="37">
        <v>8.7200000000000006</v>
      </c>
      <c r="R140" s="37">
        <v>8.7100000000000009</v>
      </c>
      <c r="S140" s="54">
        <v>0.02</v>
      </c>
      <c r="T140" s="59"/>
      <c r="U140" s="37">
        <v>8.59</v>
      </c>
      <c r="V140" s="95">
        <v>8.69</v>
      </c>
      <c r="W140" s="37">
        <v>8.64</v>
      </c>
      <c r="X140" s="54">
        <v>0.1</v>
      </c>
      <c r="Y140" s="59"/>
      <c r="Z140" s="37">
        <v>8.34</v>
      </c>
      <c r="AA140" s="37">
        <v>8.58</v>
      </c>
      <c r="AB140" s="37">
        <v>8.4600000000000009</v>
      </c>
      <c r="AC140" s="54">
        <v>0.24</v>
      </c>
      <c r="AD140" s="59"/>
      <c r="AE140" s="37">
        <v>8.0500000000000007</v>
      </c>
      <c r="AF140" s="37">
        <v>8.16</v>
      </c>
      <c r="AG140" s="37">
        <v>8.1</v>
      </c>
      <c r="AH140" s="54">
        <v>0.11</v>
      </c>
      <c r="AI140" s="59"/>
      <c r="AJ140" s="37">
        <v>7.32</v>
      </c>
      <c r="AK140" s="37">
        <v>7.62</v>
      </c>
      <c r="AL140" s="37">
        <v>7.47</v>
      </c>
      <c r="AM140" s="54">
        <v>0.3</v>
      </c>
      <c r="AN140" s="59" t="s">
        <v>152</v>
      </c>
      <c r="AO140" s="37">
        <v>7.55</v>
      </c>
      <c r="AP140" s="95">
        <v>8</v>
      </c>
      <c r="AQ140" s="37">
        <v>7.78</v>
      </c>
      <c r="AR140" s="54">
        <v>0.45</v>
      </c>
      <c r="AS140" s="59" t="s">
        <v>152</v>
      </c>
      <c r="AT140" s="37">
        <v>7.09</v>
      </c>
      <c r="AU140" s="37">
        <v>7.25</v>
      </c>
      <c r="AV140" s="37">
        <v>7.17</v>
      </c>
      <c r="AW140" s="54">
        <v>0.16</v>
      </c>
      <c r="AX140" s="59"/>
      <c r="AY140" s="37">
        <v>7.46</v>
      </c>
      <c r="AZ140" s="37">
        <v>7.72</v>
      </c>
      <c r="BA140" s="37">
        <v>7.61</v>
      </c>
      <c r="BB140" s="54">
        <v>0.26</v>
      </c>
      <c r="BC140" s="59"/>
      <c r="BD140" s="21"/>
      <c r="BE140" s="43" t="s">
        <v>157</v>
      </c>
      <c r="BF140" s="42" t="s">
        <v>157</v>
      </c>
      <c r="BG140" s="42" t="s">
        <v>157</v>
      </c>
      <c r="BH140" s="53" t="s">
        <v>157</v>
      </c>
      <c r="BI140" s="55"/>
      <c r="BJ140" s="42" t="s">
        <v>157</v>
      </c>
      <c r="BK140" s="42" t="s">
        <v>157</v>
      </c>
      <c r="BL140" s="42" t="s">
        <v>157</v>
      </c>
      <c r="BM140" s="53" t="s">
        <v>157</v>
      </c>
      <c r="BN140" s="55"/>
      <c r="BO140" s="42" t="s">
        <v>157</v>
      </c>
      <c r="BP140" s="42" t="s">
        <v>157</v>
      </c>
      <c r="BQ140" s="42" t="s">
        <v>157</v>
      </c>
      <c r="BR140" s="53" t="s">
        <v>157</v>
      </c>
      <c r="BS140" s="55"/>
      <c r="BT140" s="42" t="s">
        <v>157</v>
      </c>
      <c r="BU140" s="42" t="s">
        <v>157</v>
      </c>
      <c r="BV140" s="42" t="s">
        <v>157</v>
      </c>
      <c r="BW140" s="53" t="s">
        <v>157</v>
      </c>
      <c r="BX140" s="55"/>
      <c r="BY140" s="42" t="s">
        <v>157</v>
      </c>
      <c r="BZ140" s="42" t="s">
        <v>157</v>
      </c>
      <c r="CA140" s="42" t="s">
        <v>157</v>
      </c>
      <c r="CB140" s="53" t="s">
        <v>157</v>
      </c>
      <c r="CC140" s="55"/>
      <c r="CD140" s="42" t="s">
        <v>157</v>
      </c>
      <c r="CE140" s="42" t="s">
        <v>157</v>
      </c>
      <c r="CF140" s="42" t="s">
        <v>157</v>
      </c>
      <c r="CG140" s="53" t="s">
        <v>157</v>
      </c>
      <c r="CH140" s="55"/>
      <c r="CI140" s="42" t="s">
        <v>157</v>
      </c>
      <c r="CJ140" s="42" t="s">
        <v>157</v>
      </c>
      <c r="CK140" s="42" t="s">
        <v>157</v>
      </c>
      <c r="CL140" s="53" t="s">
        <v>157</v>
      </c>
      <c r="CM140" s="55"/>
      <c r="CN140" s="42" t="s">
        <v>157</v>
      </c>
      <c r="CO140" s="42" t="s">
        <v>157</v>
      </c>
      <c r="CP140" s="42" t="s">
        <v>157</v>
      </c>
      <c r="CQ140" s="53" t="s">
        <v>157</v>
      </c>
      <c r="CR140" s="55"/>
    </row>
    <row r="141" spans="1:96" x14ac:dyDescent="0.25">
      <c r="A141" s="26" t="s">
        <v>118</v>
      </c>
      <c r="B141" s="23">
        <v>123</v>
      </c>
      <c r="C141" s="23">
        <v>2</v>
      </c>
      <c r="D141" s="23">
        <v>281071</v>
      </c>
      <c r="E141" s="23" t="s">
        <v>122</v>
      </c>
      <c r="F141" s="23" t="s">
        <v>12</v>
      </c>
      <c r="G141" s="23" t="s">
        <v>13</v>
      </c>
      <c r="H141" s="22" t="s">
        <v>192</v>
      </c>
      <c r="I141" s="34">
        <v>7</v>
      </c>
      <c r="J141" s="36">
        <v>6.75</v>
      </c>
      <c r="K141" s="37">
        <v>7.46</v>
      </c>
      <c r="L141" s="37">
        <v>7.78</v>
      </c>
      <c r="M141" s="37">
        <v>7.62</v>
      </c>
      <c r="N141" s="54">
        <v>0.32</v>
      </c>
      <c r="O141" s="59"/>
      <c r="P141" s="37">
        <v>8.41</v>
      </c>
      <c r="Q141" s="37">
        <v>8.64</v>
      </c>
      <c r="R141" s="37">
        <v>8.52</v>
      </c>
      <c r="S141" s="54">
        <v>0.23</v>
      </c>
      <c r="T141" s="59"/>
      <c r="U141" s="37">
        <v>8.49</v>
      </c>
      <c r="V141" s="95">
        <v>8.58</v>
      </c>
      <c r="W141" s="37">
        <v>8.5299999999999994</v>
      </c>
      <c r="X141" s="54">
        <v>0.09</v>
      </c>
      <c r="Y141" s="59"/>
      <c r="Z141" s="37">
        <v>7.64</v>
      </c>
      <c r="AA141" s="37">
        <v>7.7</v>
      </c>
      <c r="AB141" s="37">
        <v>7.67</v>
      </c>
      <c r="AC141" s="54">
        <v>0.06</v>
      </c>
      <c r="AD141" s="59"/>
      <c r="AE141" s="37">
        <v>8.85</v>
      </c>
      <c r="AF141" s="37">
        <v>8.77</v>
      </c>
      <c r="AG141" s="37">
        <v>8.81</v>
      </c>
      <c r="AH141" s="54">
        <v>-0.08</v>
      </c>
      <c r="AI141" s="59"/>
      <c r="AJ141" s="36">
        <v>6.94</v>
      </c>
      <c r="AK141" s="37">
        <v>7.58</v>
      </c>
      <c r="AL141" s="37">
        <v>7.26</v>
      </c>
      <c r="AM141" s="54">
        <v>0.64</v>
      </c>
      <c r="AN141" s="59" t="s">
        <v>152</v>
      </c>
      <c r="AO141" s="37">
        <v>7.12</v>
      </c>
      <c r="AP141" s="37">
        <v>7.72</v>
      </c>
      <c r="AQ141" s="37">
        <v>7.42</v>
      </c>
      <c r="AR141" s="54">
        <v>0.6</v>
      </c>
      <c r="AS141" s="59" t="s">
        <v>152</v>
      </c>
      <c r="AT141" s="36">
        <v>6.76</v>
      </c>
      <c r="AU141" s="37">
        <v>7.44</v>
      </c>
      <c r="AV141" s="37">
        <v>7.1</v>
      </c>
      <c r="AW141" s="54">
        <v>0.68</v>
      </c>
      <c r="AX141" s="59" t="s">
        <v>152</v>
      </c>
      <c r="AY141" s="37">
        <v>7.1</v>
      </c>
      <c r="AZ141" s="37">
        <v>7.35</v>
      </c>
      <c r="BA141" s="37">
        <v>7.24</v>
      </c>
      <c r="BB141" s="54">
        <v>0.25</v>
      </c>
      <c r="BC141" s="59"/>
      <c r="BD141" s="21"/>
      <c r="BE141" s="43" t="s">
        <v>157</v>
      </c>
      <c r="BF141" s="42" t="s">
        <v>157</v>
      </c>
      <c r="BG141" s="42" t="s">
        <v>157</v>
      </c>
      <c r="BH141" s="53" t="s">
        <v>157</v>
      </c>
      <c r="BI141" s="55"/>
      <c r="BJ141" s="42" t="s">
        <v>157</v>
      </c>
      <c r="BK141" s="42" t="s">
        <v>157</v>
      </c>
      <c r="BL141" s="42" t="s">
        <v>157</v>
      </c>
      <c r="BM141" s="53" t="s">
        <v>157</v>
      </c>
      <c r="BN141" s="55"/>
      <c r="BO141" s="42" t="s">
        <v>157</v>
      </c>
      <c r="BP141" s="42" t="s">
        <v>157</v>
      </c>
      <c r="BQ141" s="42" t="s">
        <v>157</v>
      </c>
      <c r="BR141" s="53" t="s">
        <v>157</v>
      </c>
      <c r="BS141" s="55"/>
      <c r="BT141" s="42" t="s">
        <v>157</v>
      </c>
      <c r="BU141" s="42" t="s">
        <v>157</v>
      </c>
      <c r="BV141" s="42" t="s">
        <v>157</v>
      </c>
      <c r="BW141" s="53" t="s">
        <v>157</v>
      </c>
      <c r="BX141" s="55"/>
      <c r="BY141" s="42" t="s">
        <v>157</v>
      </c>
      <c r="BZ141" s="42" t="s">
        <v>157</v>
      </c>
      <c r="CA141" s="42" t="s">
        <v>157</v>
      </c>
      <c r="CB141" s="53" t="s">
        <v>157</v>
      </c>
      <c r="CC141" s="55"/>
      <c r="CD141" s="42" t="s">
        <v>157</v>
      </c>
      <c r="CE141" s="42" t="s">
        <v>157</v>
      </c>
      <c r="CF141" s="42" t="s">
        <v>157</v>
      </c>
      <c r="CG141" s="53" t="s">
        <v>157</v>
      </c>
      <c r="CH141" s="55"/>
      <c r="CI141" s="42" t="s">
        <v>157</v>
      </c>
      <c r="CJ141" s="42" t="s">
        <v>157</v>
      </c>
      <c r="CK141" s="42" t="s">
        <v>157</v>
      </c>
      <c r="CL141" s="53" t="s">
        <v>157</v>
      </c>
      <c r="CM141" s="55"/>
      <c r="CN141" s="42" t="s">
        <v>157</v>
      </c>
      <c r="CO141" s="42" t="s">
        <v>157</v>
      </c>
      <c r="CP141" s="42" t="s">
        <v>157</v>
      </c>
      <c r="CQ141" s="53" t="s">
        <v>157</v>
      </c>
      <c r="CR141" s="55"/>
    </row>
    <row r="142" spans="1:96" x14ac:dyDescent="0.25">
      <c r="A142" s="26" t="s">
        <v>118</v>
      </c>
      <c r="B142" s="23">
        <v>123</v>
      </c>
      <c r="C142" s="23">
        <v>2</v>
      </c>
      <c r="D142" s="23">
        <v>444877</v>
      </c>
      <c r="E142" s="23" t="s">
        <v>123</v>
      </c>
      <c r="F142" s="23" t="s">
        <v>12</v>
      </c>
      <c r="G142" s="23" t="s">
        <v>13</v>
      </c>
      <c r="H142" s="22" t="s">
        <v>192</v>
      </c>
      <c r="I142" s="34">
        <v>7.6</v>
      </c>
      <c r="J142" s="37">
        <v>7.7</v>
      </c>
      <c r="K142" s="37">
        <v>7.11</v>
      </c>
      <c r="L142" s="37">
        <v>7.36</v>
      </c>
      <c r="M142" s="37">
        <v>7.24</v>
      </c>
      <c r="N142" s="54">
        <v>0.25</v>
      </c>
      <c r="O142" s="59"/>
      <c r="P142" s="37">
        <v>8.5500000000000007</v>
      </c>
      <c r="Q142" s="37">
        <v>8.73</v>
      </c>
      <c r="R142" s="37">
        <v>8.64</v>
      </c>
      <c r="S142" s="54">
        <v>0.18</v>
      </c>
      <c r="T142" s="59"/>
      <c r="U142" s="37">
        <v>8.19</v>
      </c>
      <c r="V142" s="95">
        <v>8.57</v>
      </c>
      <c r="W142" s="37">
        <v>8.3800000000000008</v>
      </c>
      <c r="X142" s="54">
        <v>0.38</v>
      </c>
      <c r="Y142" s="59"/>
      <c r="Z142" s="37">
        <v>8.18</v>
      </c>
      <c r="AA142" s="37">
        <v>7.91</v>
      </c>
      <c r="AB142" s="37">
        <v>8.0399999999999991</v>
      </c>
      <c r="AC142" s="54">
        <v>-0.27</v>
      </c>
      <c r="AD142" s="59"/>
      <c r="AE142" s="37">
        <v>8.01</v>
      </c>
      <c r="AF142" s="37">
        <v>8.23</v>
      </c>
      <c r="AG142" s="37">
        <v>8.1199999999999992</v>
      </c>
      <c r="AH142" s="54">
        <v>0.22</v>
      </c>
      <c r="AI142" s="59"/>
      <c r="AJ142" s="37">
        <v>7.59</v>
      </c>
      <c r="AK142" s="37">
        <v>7.88</v>
      </c>
      <c r="AL142" s="37">
        <v>7.73</v>
      </c>
      <c r="AM142" s="54">
        <v>0.28999999999999998</v>
      </c>
      <c r="AN142" s="59"/>
      <c r="AO142" s="37">
        <v>7.93</v>
      </c>
      <c r="AP142" s="95">
        <v>8.0399999999999991</v>
      </c>
      <c r="AQ142" s="37">
        <v>7.98</v>
      </c>
      <c r="AR142" s="54">
        <v>0.11</v>
      </c>
      <c r="AS142" s="59"/>
      <c r="AT142" s="37">
        <v>7.25</v>
      </c>
      <c r="AU142" s="37">
        <v>7.72</v>
      </c>
      <c r="AV142" s="37">
        <v>7.49</v>
      </c>
      <c r="AW142" s="54">
        <v>0.47</v>
      </c>
      <c r="AX142" s="59" t="s">
        <v>152</v>
      </c>
      <c r="AY142" s="37">
        <v>7.46</v>
      </c>
      <c r="AZ142" s="37">
        <v>7.65</v>
      </c>
      <c r="BA142" s="37">
        <v>7.54</v>
      </c>
      <c r="BB142" s="54">
        <v>0.19</v>
      </c>
      <c r="BC142" s="59"/>
      <c r="BD142" s="21"/>
      <c r="BE142" s="43" t="s">
        <v>157</v>
      </c>
      <c r="BF142" s="42" t="s">
        <v>157</v>
      </c>
      <c r="BG142" s="42" t="s">
        <v>157</v>
      </c>
      <c r="BH142" s="53" t="s">
        <v>157</v>
      </c>
      <c r="BI142" s="55"/>
      <c r="BJ142" s="42" t="s">
        <v>157</v>
      </c>
      <c r="BK142" s="42" t="s">
        <v>157</v>
      </c>
      <c r="BL142" s="42" t="s">
        <v>157</v>
      </c>
      <c r="BM142" s="53" t="s">
        <v>157</v>
      </c>
      <c r="BN142" s="55"/>
      <c r="BO142" s="42" t="s">
        <v>157</v>
      </c>
      <c r="BP142" s="42" t="s">
        <v>157</v>
      </c>
      <c r="BQ142" s="42" t="s">
        <v>157</v>
      </c>
      <c r="BR142" s="53" t="s">
        <v>157</v>
      </c>
      <c r="BS142" s="55"/>
      <c r="BT142" s="42" t="s">
        <v>157</v>
      </c>
      <c r="BU142" s="42" t="s">
        <v>157</v>
      </c>
      <c r="BV142" s="42" t="s">
        <v>157</v>
      </c>
      <c r="BW142" s="53" t="s">
        <v>157</v>
      </c>
      <c r="BX142" s="55"/>
      <c r="BY142" s="42" t="s">
        <v>157</v>
      </c>
      <c r="BZ142" s="42" t="s">
        <v>157</v>
      </c>
      <c r="CA142" s="42" t="s">
        <v>157</v>
      </c>
      <c r="CB142" s="53" t="s">
        <v>157</v>
      </c>
      <c r="CC142" s="55"/>
      <c r="CD142" s="42" t="s">
        <v>157</v>
      </c>
      <c r="CE142" s="42" t="s">
        <v>157</v>
      </c>
      <c r="CF142" s="42" t="s">
        <v>157</v>
      </c>
      <c r="CG142" s="53" t="s">
        <v>157</v>
      </c>
      <c r="CH142" s="55"/>
      <c r="CI142" s="42" t="s">
        <v>157</v>
      </c>
      <c r="CJ142" s="42" t="s">
        <v>157</v>
      </c>
      <c r="CK142" s="42" t="s">
        <v>157</v>
      </c>
      <c r="CL142" s="53" t="s">
        <v>157</v>
      </c>
      <c r="CM142" s="55"/>
      <c r="CN142" s="42" t="s">
        <v>157</v>
      </c>
      <c r="CO142" s="42" t="s">
        <v>157</v>
      </c>
      <c r="CP142" s="42" t="s">
        <v>157</v>
      </c>
      <c r="CQ142" s="53" t="s">
        <v>157</v>
      </c>
      <c r="CR142" s="55"/>
    </row>
    <row r="143" spans="1:96" x14ac:dyDescent="0.25">
      <c r="A143" s="26" t="s">
        <v>118</v>
      </c>
      <c r="B143" s="23">
        <v>123</v>
      </c>
      <c r="C143" s="23">
        <v>2</v>
      </c>
      <c r="D143" s="23">
        <v>276691</v>
      </c>
      <c r="E143" s="23" t="s">
        <v>124</v>
      </c>
      <c r="F143" s="23" t="s">
        <v>12</v>
      </c>
      <c r="G143" s="23" t="s">
        <v>13</v>
      </c>
      <c r="H143" s="22" t="s">
        <v>192</v>
      </c>
      <c r="I143" s="33">
        <v>6.87</v>
      </c>
      <c r="J143" s="37">
        <v>7.44</v>
      </c>
      <c r="K143" s="37">
        <v>7.4</v>
      </c>
      <c r="L143" s="37">
        <v>7.29</v>
      </c>
      <c r="M143" s="37">
        <v>7.35</v>
      </c>
      <c r="N143" s="54">
        <v>-0.11</v>
      </c>
      <c r="O143" s="59"/>
      <c r="P143" s="37">
        <v>8.74</v>
      </c>
      <c r="Q143" s="37">
        <v>8.1199999999999992</v>
      </c>
      <c r="R143" s="37">
        <v>8.43</v>
      </c>
      <c r="S143" s="54">
        <v>-0.62</v>
      </c>
      <c r="T143" s="59" t="s">
        <v>153</v>
      </c>
      <c r="U143" s="37">
        <v>8.52</v>
      </c>
      <c r="V143" s="95">
        <v>8.11</v>
      </c>
      <c r="W143" s="37">
        <v>8.31</v>
      </c>
      <c r="X143" s="54">
        <v>-0.41</v>
      </c>
      <c r="Y143" s="59" t="s">
        <v>153</v>
      </c>
      <c r="Z143" s="37">
        <v>8.43</v>
      </c>
      <c r="AA143" s="37">
        <v>8.07</v>
      </c>
      <c r="AB143" s="37">
        <v>8.25</v>
      </c>
      <c r="AC143" s="54">
        <v>-0.36</v>
      </c>
      <c r="AD143" s="59" t="s">
        <v>153</v>
      </c>
      <c r="AE143" s="37">
        <v>8.2200000000000006</v>
      </c>
      <c r="AF143" s="37">
        <v>7.89</v>
      </c>
      <c r="AG143" s="37">
        <v>8.0500000000000007</v>
      </c>
      <c r="AH143" s="54">
        <v>-0.33</v>
      </c>
      <c r="AI143" s="59" t="s">
        <v>153</v>
      </c>
      <c r="AJ143" s="37">
        <v>7.32</v>
      </c>
      <c r="AK143" s="37">
        <v>7.63</v>
      </c>
      <c r="AL143" s="37">
        <v>7.47</v>
      </c>
      <c r="AM143" s="54">
        <v>0.31</v>
      </c>
      <c r="AN143" s="59" t="s">
        <v>152</v>
      </c>
      <c r="AO143" s="37">
        <v>7.49</v>
      </c>
      <c r="AP143" s="37">
        <v>7.67</v>
      </c>
      <c r="AQ143" s="37">
        <v>7.58</v>
      </c>
      <c r="AR143" s="54">
        <v>0.18</v>
      </c>
      <c r="AS143" s="59"/>
      <c r="AT143" s="37">
        <v>7.14</v>
      </c>
      <c r="AU143" s="37">
        <v>7.6</v>
      </c>
      <c r="AV143" s="37">
        <v>7.37</v>
      </c>
      <c r="AW143" s="54">
        <v>0.46</v>
      </c>
      <c r="AX143" s="59" t="s">
        <v>152</v>
      </c>
      <c r="AY143" s="37">
        <v>7.7</v>
      </c>
      <c r="AZ143" s="37">
        <v>7.32</v>
      </c>
      <c r="BA143" s="37">
        <v>7.55</v>
      </c>
      <c r="BB143" s="54">
        <v>-0.38</v>
      </c>
      <c r="BC143" s="59"/>
      <c r="BD143" s="21"/>
      <c r="BE143" s="43" t="s">
        <v>157</v>
      </c>
      <c r="BF143" s="42" t="s">
        <v>157</v>
      </c>
      <c r="BG143" s="42" t="s">
        <v>157</v>
      </c>
      <c r="BH143" s="53" t="s">
        <v>157</v>
      </c>
      <c r="BI143" s="55"/>
      <c r="BJ143" s="42" t="s">
        <v>157</v>
      </c>
      <c r="BK143" s="42" t="s">
        <v>157</v>
      </c>
      <c r="BL143" s="42" t="s">
        <v>157</v>
      </c>
      <c r="BM143" s="53" t="s">
        <v>157</v>
      </c>
      <c r="BN143" s="55"/>
      <c r="BO143" s="42" t="s">
        <v>157</v>
      </c>
      <c r="BP143" s="42" t="s">
        <v>157</v>
      </c>
      <c r="BQ143" s="42" t="s">
        <v>157</v>
      </c>
      <c r="BR143" s="53" t="s">
        <v>157</v>
      </c>
      <c r="BS143" s="55"/>
      <c r="BT143" s="42" t="s">
        <v>157</v>
      </c>
      <c r="BU143" s="42" t="s">
        <v>157</v>
      </c>
      <c r="BV143" s="42" t="s">
        <v>157</v>
      </c>
      <c r="BW143" s="53" t="s">
        <v>157</v>
      </c>
      <c r="BX143" s="55"/>
      <c r="BY143" s="42" t="s">
        <v>157</v>
      </c>
      <c r="BZ143" s="42" t="s">
        <v>157</v>
      </c>
      <c r="CA143" s="42" t="s">
        <v>157</v>
      </c>
      <c r="CB143" s="53" t="s">
        <v>157</v>
      </c>
      <c r="CC143" s="55"/>
      <c r="CD143" s="42" t="s">
        <v>157</v>
      </c>
      <c r="CE143" s="42" t="s">
        <v>157</v>
      </c>
      <c r="CF143" s="42" t="s">
        <v>157</v>
      </c>
      <c r="CG143" s="53" t="s">
        <v>157</v>
      </c>
      <c r="CH143" s="55"/>
      <c r="CI143" s="42" t="s">
        <v>157</v>
      </c>
      <c r="CJ143" s="42" t="s">
        <v>157</v>
      </c>
      <c r="CK143" s="42" t="s">
        <v>157</v>
      </c>
      <c r="CL143" s="53" t="s">
        <v>157</v>
      </c>
      <c r="CM143" s="55"/>
      <c r="CN143" s="42" t="s">
        <v>157</v>
      </c>
      <c r="CO143" s="42" t="s">
        <v>157</v>
      </c>
      <c r="CP143" s="42" t="s">
        <v>157</v>
      </c>
      <c r="CQ143" s="53" t="s">
        <v>157</v>
      </c>
      <c r="CR143" s="55"/>
    </row>
    <row r="144" spans="1:96" x14ac:dyDescent="0.25">
      <c r="A144" s="26" t="s">
        <v>118</v>
      </c>
      <c r="B144" s="23">
        <v>123</v>
      </c>
      <c r="C144" s="23">
        <v>2</v>
      </c>
      <c r="D144" s="23">
        <v>345009</v>
      </c>
      <c r="E144" s="23" t="s">
        <v>125</v>
      </c>
      <c r="F144" s="23" t="s">
        <v>12</v>
      </c>
      <c r="G144" s="23" t="s">
        <v>13</v>
      </c>
      <c r="H144" s="22" t="s">
        <v>192</v>
      </c>
      <c r="I144" s="34">
        <v>7.61</v>
      </c>
      <c r="J144" s="37">
        <v>7.77</v>
      </c>
      <c r="K144" s="37">
        <v>7.41</v>
      </c>
      <c r="L144" s="37">
        <v>7.31</v>
      </c>
      <c r="M144" s="37">
        <v>7.36</v>
      </c>
      <c r="N144" s="54">
        <v>-0.1</v>
      </c>
      <c r="O144" s="59"/>
      <c r="P144" s="37">
        <v>8.77</v>
      </c>
      <c r="Q144" s="37">
        <v>8.73</v>
      </c>
      <c r="R144" s="37">
        <v>8.75</v>
      </c>
      <c r="S144" s="54">
        <v>-0.04</v>
      </c>
      <c r="T144" s="59"/>
      <c r="U144" s="37">
        <v>8.5399999999999991</v>
      </c>
      <c r="V144" s="95">
        <v>8.5</v>
      </c>
      <c r="W144" s="37">
        <v>8.52</v>
      </c>
      <c r="X144" s="54">
        <v>-0.04</v>
      </c>
      <c r="Y144" s="59"/>
      <c r="Z144" s="37">
        <v>8.5299999999999994</v>
      </c>
      <c r="AA144" s="37">
        <v>8.6</v>
      </c>
      <c r="AB144" s="37">
        <v>8.56</v>
      </c>
      <c r="AC144" s="54">
        <v>7.0000000000000007E-2</v>
      </c>
      <c r="AD144" s="59"/>
      <c r="AE144" s="37">
        <v>7.75</v>
      </c>
      <c r="AF144" s="37">
        <v>7.79</v>
      </c>
      <c r="AG144" s="37">
        <v>7.77</v>
      </c>
      <c r="AH144" s="54">
        <v>0.04</v>
      </c>
      <c r="AI144" s="59"/>
      <c r="AJ144" s="37">
        <v>7.45</v>
      </c>
      <c r="AK144" s="37">
        <v>7.51</v>
      </c>
      <c r="AL144" s="37">
        <v>7.48</v>
      </c>
      <c r="AM144" s="54">
        <v>0.06</v>
      </c>
      <c r="AN144" s="59"/>
      <c r="AO144" s="37">
        <v>7.76</v>
      </c>
      <c r="AP144" s="37">
        <v>7.75</v>
      </c>
      <c r="AQ144" s="37">
        <v>7.75</v>
      </c>
      <c r="AR144" s="54">
        <v>-0.01</v>
      </c>
      <c r="AS144" s="59"/>
      <c r="AT144" s="37">
        <v>7.15</v>
      </c>
      <c r="AU144" s="37">
        <v>7.28</v>
      </c>
      <c r="AV144" s="37">
        <v>7.21</v>
      </c>
      <c r="AW144" s="54">
        <v>0.13</v>
      </c>
      <c r="AX144" s="59"/>
      <c r="AY144" s="37">
        <v>7.86</v>
      </c>
      <c r="AZ144" s="37">
        <v>7.66</v>
      </c>
      <c r="BA144" s="37">
        <v>7.77</v>
      </c>
      <c r="BB144" s="54">
        <v>-0.2</v>
      </c>
      <c r="BC144" s="59"/>
      <c r="BD144" s="21"/>
      <c r="BE144" s="43" t="s">
        <v>157</v>
      </c>
      <c r="BF144" s="42" t="s">
        <v>157</v>
      </c>
      <c r="BG144" s="42" t="s">
        <v>157</v>
      </c>
      <c r="BH144" s="53" t="s">
        <v>157</v>
      </c>
      <c r="BI144" s="55"/>
      <c r="BJ144" s="42" t="s">
        <v>157</v>
      </c>
      <c r="BK144" s="42" t="s">
        <v>157</v>
      </c>
      <c r="BL144" s="42" t="s">
        <v>157</v>
      </c>
      <c r="BM144" s="53" t="s">
        <v>157</v>
      </c>
      <c r="BN144" s="55"/>
      <c r="BO144" s="42" t="s">
        <v>157</v>
      </c>
      <c r="BP144" s="42" t="s">
        <v>157</v>
      </c>
      <c r="BQ144" s="42" t="s">
        <v>157</v>
      </c>
      <c r="BR144" s="53" t="s">
        <v>157</v>
      </c>
      <c r="BS144" s="55"/>
      <c r="BT144" s="42" t="s">
        <v>157</v>
      </c>
      <c r="BU144" s="42" t="s">
        <v>157</v>
      </c>
      <c r="BV144" s="42" t="s">
        <v>157</v>
      </c>
      <c r="BW144" s="53" t="s">
        <v>157</v>
      </c>
      <c r="BX144" s="55"/>
      <c r="BY144" s="42" t="s">
        <v>157</v>
      </c>
      <c r="BZ144" s="42" t="s">
        <v>157</v>
      </c>
      <c r="CA144" s="42" t="s">
        <v>157</v>
      </c>
      <c r="CB144" s="53" t="s">
        <v>157</v>
      </c>
      <c r="CC144" s="55"/>
      <c r="CD144" s="42" t="s">
        <v>157</v>
      </c>
      <c r="CE144" s="42" t="s">
        <v>157</v>
      </c>
      <c r="CF144" s="42" t="s">
        <v>157</v>
      </c>
      <c r="CG144" s="53" t="s">
        <v>157</v>
      </c>
      <c r="CH144" s="55"/>
      <c r="CI144" s="42" t="s">
        <v>157</v>
      </c>
      <c r="CJ144" s="42" t="s">
        <v>157</v>
      </c>
      <c r="CK144" s="42" t="s">
        <v>157</v>
      </c>
      <c r="CL144" s="53" t="s">
        <v>157</v>
      </c>
      <c r="CM144" s="55"/>
      <c r="CN144" s="42" t="s">
        <v>157</v>
      </c>
      <c r="CO144" s="42" t="s">
        <v>157</v>
      </c>
      <c r="CP144" s="42" t="s">
        <v>157</v>
      </c>
      <c r="CQ144" s="53" t="s">
        <v>157</v>
      </c>
      <c r="CR144" s="55"/>
    </row>
    <row r="145" spans="1:96" x14ac:dyDescent="0.25">
      <c r="A145" s="26" t="s">
        <v>118</v>
      </c>
      <c r="B145" s="23">
        <v>123</v>
      </c>
      <c r="C145" s="23">
        <v>2</v>
      </c>
      <c r="D145" s="23">
        <v>281006</v>
      </c>
      <c r="E145" s="23" t="s">
        <v>126</v>
      </c>
      <c r="F145" s="23" t="s">
        <v>12</v>
      </c>
      <c r="G145" s="23" t="s">
        <v>13</v>
      </c>
      <c r="H145" s="22" t="s">
        <v>192</v>
      </c>
      <c r="I145" s="34">
        <v>7.05</v>
      </c>
      <c r="J145" s="37">
        <v>7.79</v>
      </c>
      <c r="K145" s="37">
        <v>7.7</v>
      </c>
      <c r="L145" s="37">
        <v>7.92</v>
      </c>
      <c r="M145" s="37">
        <v>7.81</v>
      </c>
      <c r="N145" s="54">
        <v>0.22</v>
      </c>
      <c r="O145" s="59"/>
      <c r="P145" s="38">
        <v>9.39</v>
      </c>
      <c r="Q145" s="38">
        <v>9.3699999999999992</v>
      </c>
      <c r="R145" s="38">
        <v>9.3800000000000008</v>
      </c>
      <c r="S145" s="54">
        <v>-0.02</v>
      </c>
      <c r="T145" s="59"/>
      <c r="U145" s="38">
        <v>9.18</v>
      </c>
      <c r="V145" s="97">
        <v>9.1999999999999993</v>
      </c>
      <c r="W145" s="38">
        <v>9.19</v>
      </c>
      <c r="X145" s="54">
        <v>0.02</v>
      </c>
      <c r="Y145" s="59"/>
      <c r="Z145" s="38">
        <v>9.33</v>
      </c>
      <c r="AA145" s="38">
        <v>9.15</v>
      </c>
      <c r="AB145" s="38">
        <v>9.24</v>
      </c>
      <c r="AC145" s="54">
        <v>-0.18</v>
      </c>
      <c r="AD145" s="59"/>
      <c r="AE145" s="37">
        <v>8.1</v>
      </c>
      <c r="AF145" s="37">
        <v>7.78</v>
      </c>
      <c r="AG145" s="37">
        <v>7.94</v>
      </c>
      <c r="AH145" s="54">
        <v>-0.32</v>
      </c>
      <c r="AI145" s="59" t="s">
        <v>153</v>
      </c>
      <c r="AJ145" s="36">
        <v>6.96</v>
      </c>
      <c r="AK145" s="36">
        <v>6.82</v>
      </c>
      <c r="AL145" s="36">
        <v>6.89</v>
      </c>
      <c r="AM145" s="54">
        <v>-0.14000000000000001</v>
      </c>
      <c r="AN145" s="59"/>
      <c r="AO145" s="36">
        <v>6.99</v>
      </c>
      <c r="AP145" s="36">
        <v>6.94</v>
      </c>
      <c r="AQ145" s="36">
        <v>6.97</v>
      </c>
      <c r="AR145" s="54">
        <v>-0.05</v>
      </c>
      <c r="AS145" s="59"/>
      <c r="AT145" s="36">
        <v>6.93</v>
      </c>
      <c r="AU145" s="36">
        <v>6.71</v>
      </c>
      <c r="AV145" s="36">
        <v>6.82</v>
      </c>
      <c r="AW145" s="54">
        <v>-0.22</v>
      </c>
      <c r="AX145" s="59"/>
      <c r="AY145" s="37">
        <v>8.06</v>
      </c>
      <c r="AZ145" s="37">
        <v>7.27</v>
      </c>
      <c r="BA145" s="37">
        <v>7.67</v>
      </c>
      <c r="BB145" s="54">
        <v>-0.79</v>
      </c>
      <c r="BC145" s="59" t="s">
        <v>153</v>
      </c>
      <c r="BD145" s="21"/>
      <c r="BE145" s="43" t="s">
        <v>157</v>
      </c>
      <c r="BF145" s="42" t="s">
        <v>157</v>
      </c>
      <c r="BG145" s="42" t="s">
        <v>157</v>
      </c>
      <c r="BH145" s="53" t="s">
        <v>157</v>
      </c>
      <c r="BI145" s="55"/>
      <c r="BJ145" s="42" t="s">
        <v>157</v>
      </c>
      <c r="BK145" s="42" t="s">
        <v>157</v>
      </c>
      <c r="BL145" s="42" t="s">
        <v>157</v>
      </c>
      <c r="BM145" s="53" t="s">
        <v>157</v>
      </c>
      <c r="BN145" s="55"/>
      <c r="BO145" s="42" t="s">
        <v>157</v>
      </c>
      <c r="BP145" s="42" t="s">
        <v>157</v>
      </c>
      <c r="BQ145" s="42" t="s">
        <v>157</v>
      </c>
      <c r="BR145" s="53" t="s">
        <v>157</v>
      </c>
      <c r="BS145" s="55"/>
      <c r="BT145" s="42" t="s">
        <v>157</v>
      </c>
      <c r="BU145" s="42" t="s">
        <v>157</v>
      </c>
      <c r="BV145" s="42" t="s">
        <v>157</v>
      </c>
      <c r="BW145" s="53" t="s">
        <v>157</v>
      </c>
      <c r="BX145" s="55"/>
      <c r="BY145" s="42" t="s">
        <v>157</v>
      </c>
      <c r="BZ145" s="42" t="s">
        <v>157</v>
      </c>
      <c r="CA145" s="42" t="s">
        <v>157</v>
      </c>
      <c r="CB145" s="53" t="s">
        <v>157</v>
      </c>
      <c r="CC145" s="55"/>
      <c r="CD145" s="42" t="s">
        <v>157</v>
      </c>
      <c r="CE145" s="42" t="s">
        <v>157</v>
      </c>
      <c r="CF145" s="42" t="s">
        <v>157</v>
      </c>
      <c r="CG145" s="53" t="s">
        <v>157</v>
      </c>
      <c r="CH145" s="55"/>
      <c r="CI145" s="42" t="s">
        <v>157</v>
      </c>
      <c r="CJ145" s="42" t="s">
        <v>157</v>
      </c>
      <c r="CK145" s="42" t="s">
        <v>157</v>
      </c>
      <c r="CL145" s="53" t="s">
        <v>157</v>
      </c>
      <c r="CM145" s="55"/>
      <c r="CN145" s="42" t="s">
        <v>157</v>
      </c>
      <c r="CO145" s="42" t="s">
        <v>157</v>
      </c>
      <c r="CP145" s="42" t="s">
        <v>157</v>
      </c>
      <c r="CQ145" s="53" t="s">
        <v>157</v>
      </c>
      <c r="CR145" s="55"/>
    </row>
    <row r="146" spans="1:96" x14ac:dyDescent="0.25">
      <c r="A146" s="26" t="s">
        <v>118</v>
      </c>
      <c r="B146" s="23">
        <v>123</v>
      </c>
      <c r="C146" s="23">
        <v>2</v>
      </c>
      <c r="D146" s="23">
        <v>387001</v>
      </c>
      <c r="E146" s="23" t="s">
        <v>127</v>
      </c>
      <c r="F146" s="23" t="s">
        <v>12</v>
      </c>
      <c r="G146" s="23" t="s">
        <v>13</v>
      </c>
      <c r="H146" s="22" t="s">
        <v>192</v>
      </c>
      <c r="I146" s="34">
        <v>7.33</v>
      </c>
      <c r="J146" s="37">
        <v>7.14</v>
      </c>
      <c r="K146" s="37">
        <v>7.3</v>
      </c>
      <c r="L146" s="37">
        <v>7.39</v>
      </c>
      <c r="M146" s="37">
        <v>7.35</v>
      </c>
      <c r="N146" s="54">
        <v>0.09</v>
      </c>
      <c r="O146" s="59"/>
      <c r="P146" s="37">
        <v>8.83</v>
      </c>
      <c r="Q146" s="37">
        <v>8.7200000000000006</v>
      </c>
      <c r="R146" s="37">
        <v>8.7799999999999994</v>
      </c>
      <c r="S146" s="54">
        <v>-0.11</v>
      </c>
      <c r="T146" s="59"/>
      <c r="U146" s="37">
        <v>8.42</v>
      </c>
      <c r="V146" s="95">
        <v>8.1</v>
      </c>
      <c r="W146" s="37">
        <v>8.26</v>
      </c>
      <c r="X146" s="54">
        <v>-0.32</v>
      </c>
      <c r="Y146" s="59"/>
      <c r="Z146" s="37">
        <v>8.77</v>
      </c>
      <c r="AA146" s="37">
        <v>8.7799999999999994</v>
      </c>
      <c r="AB146" s="37">
        <v>8.77</v>
      </c>
      <c r="AC146" s="54">
        <v>0.01</v>
      </c>
      <c r="AD146" s="59"/>
      <c r="AE146" s="37">
        <v>8.11</v>
      </c>
      <c r="AF146" s="37">
        <v>8.3699999999999992</v>
      </c>
      <c r="AG146" s="37">
        <v>8.24</v>
      </c>
      <c r="AH146" s="54">
        <v>0.26</v>
      </c>
      <c r="AI146" s="59"/>
      <c r="AJ146" s="37">
        <v>7.51</v>
      </c>
      <c r="AK146" s="37">
        <v>7.82</v>
      </c>
      <c r="AL146" s="37">
        <v>7.66</v>
      </c>
      <c r="AM146" s="54">
        <v>0.31</v>
      </c>
      <c r="AN146" s="59"/>
      <c r="AO146" s="37">
        <v>7.9</v>
      </c>
      <c r="AP146" s="95">
        <v>8.0299999999999994</v>
      </c>
      <c r="AQ146" s="37">
        <v>7.97</v>
      </c>
      <c r="AR146" s="54">
        <v>0.13</v>
      </c>
      <c r="AS146" s="59"/>
      <c r="AT146" s="37">
        <v>7.12</v>
      </c>
      <c r="AU146" s="37">
        <v>7.6</v>
      </c>
      <c r="AV146" s="37">
        <v>7.36</v>
      </c>
      <c r="AW146" s="54">
        <v>0.48</v>
      </c>
      <c r="AX146" s="59" t="s">
        <v>152</v>
      </c>
      <c r="AY146" s="37">
        <v>7.56</v>
      </c>
      <c r="AZ146" s="37">
        <v>8.26</v>
      </c>
      <c r="BA146" s="37">
        <v>7.88</v>
      </c>
      <c r="BB146" s="54">
        <v>0.7</v>
      </c>
      <c r="BC146" s="59" t="s">
        <v>152</v>
      </c>
      <c r="BD146" s="21"/>
      <c r="BE146" s="43" t="s">
        <v>157</v>
      </c>
      <c r="BF146" s="42" t="s">
        <v>157</v>
      </c>
      <c r="BG146" s="42" t="s">
        <v>157</v>
      </c>
      <c r="BH146" s="53" t="s">
        <v>157</v>
      </c>
      <c r="BI146" s="55"/>
      <c r="BJ146" s="42" t="s">
        <v>157</v>
      </c>
      <c r="BK146" s="42" t="s">
        <v>157</v>
      </c>
      <c r="BL146" s="42" t="s">
        <v>157</v>
      </c>
      <c r="BM146" s="53" t="s">
        <v>157</v>
      </c>
      <c r="BN146" s="55"/>
      <c r="BO146" s="42" t="s">
        <v>157</v>
      </c>
      <c r="BP146" s="42" t="s">
        <v>157</v>
      </c>
      <c r="BQ146" s="42" t="s">
        <v>157</v>
      </c>
      <c r="BR146" s="53" t="s">
        <v>157</v>
      </c>
      <c r="BS146" s="55"/>
      <c r="BT146" s="42" t="s">
        <v>157</v>
      </c>
      <c r="BU146" s="42" t="s">
        <v>157</v>
      </c>
      <c r="BV146" s="42" t="s">
        <v>157</v>
      </c>
      <c r="BW146" s="53" t="s">
        <v>157</v>
      </c>
      <c r="BX146" s="55"/>
      <c r="BY146" s="42" t="s">
        <v>157</v>
      </c>
      <c r="BZ146" s="42" t="s">
        <v>157</v>
      </c>
      <c r="CA146" s="42" t="s">
        <v>157</v>
      </c>
      <c r="CB146" s="53" t="s">
        <v>157</v>
      </c>
      <c r="CC146" s="55"/>
      <c r="CD146" s="42" t="s">
        <v>157</v>
      </c>
      <c r="CE146" s="42" t="s">
        <v>157</v>
      </c>
      <c r="CF146" s="42" t="s">
        <v>157</v>
      </c>
      <c r="CG146" s="53" t="s">
        <v>157</v>
      </c>
      <c r="CH146" s="55"/>
      <c r="CI146" s="42" t="s">
        <v>157</v>
      </c>
      <c r="CJ146" s="42" t="s">
        <v>157</v>
      </c>
      <c r="CK146" s="42" t="s">
        <v>157</v>
      </c>
      <c r="CL146" s="53" t="s">
        <v>157</v>
      </c>
      <c r="CM146" s="55"/>
      <c r="CN146" s="42" t="s">
        <v>157</v>
      </c>
      <c r="CO146" s="42" t="s">
        <v>157</v>
      </c>
      <c r="CP146" s="42" t="s">
        <v>157</v>
      </c>
      <c r="CQ146" s="53" t="s">
        <v>157</v>
      </c>
      <c r="CR146" s="55"/>
    </row>
    <row r="147" spans="1:96" x14ac:dyDescent="0.25">
      <c r="A147" s="26" t="s">
        <v>118</v>
      </c>
      <c r="B147" s="23">
        <v>123</v>
      </c>
      <c r="C147" s="23">
        <v>2</v>
      </c>
      <c r="D147" s="23">
        <v>413013</v>
      </c>
      <c r="E147" s="23" t="s">
        <v>128</v>
      </c>
      <c r="F147" s="23" t="s">
        <v>12</v>
      </c>
      <c r="G147" s="23" t="s">
        <v>13</v>
      </c>
      <c r="H147" s="22" t="s">
        <v>192</v>
      </c>
      <c r="I147" s="34">
        <v>7.98</v>
      </c>
      <c r="J147" s="37">
        <v>7.41</v>
      </c>
      <c r="K147" s="37">
        <v>7.29</v>
      </c>
      <c r="L147" s="37">
        <v>7.41</v>
      </c>
      <c r="M147" s="37">
        <v>7.35</v>
      </c>
      <c r="N147" s="54">
        <v>0.12</v>
      </c>
      <c r="O147" s="59"/>
      <c r="P147" s="37">
        <v>8.61</v>
      </c>
      <c r="Q147" s="37">
        <v>8.83</v>
      </c>
      <c r="R147" s="37">
        <v>8.7200000000000006</v>
      </c>
      <c r="S147" s="54">
        <v>0.22</v>
      </c>
      <c r="T147" s="59"/>
      <c r="U147" s="37">
        <v>8.41</v>
      </c>
      <c r="V147" s="95">
        <v>8.52</v>
      </c>
      <c r="W147" s="37">
        <v>8.4600000000000009</v>
      </c>
      <c r="X147" s="54">
        <v>0.11</v>
      </c>
      <c r="Y147" s="59"/>
      <c r="Z147" s="37">
        <v>8.6</v>
      </c>
      <c r="AA147" s="38">
        <v>9.02</v>
      </c>
      <c r="AB147" s="37">
        <v>8.81</v>
      </c>
      <c r="AC147" s="54">
        <v>0.42</v>
      </c>
      <c r="AD147" s="59" t="s">
        <v>152</v>
      </c>
      <c r="AE147" s="37">
        <v>7.62</v>
      </c>
      <c r="AF147" s="37">
        <v>7.62</v>
      </c>
      <c r="AG147" s="37">
        <v>7.62</v>
      </c>
      <c r="AH147" s="54">
        <v>0</v>
      </c>
      <c r="AI147" s="59"/>
      <c r="AJ147" s="37">
        <v>7.47</v>
      </c>
      <c r="AK147" s="37">
        <v>7.66</v>
      </c>
      <c r="AL147" s="37">
        <v>7.56</v>
      </c>
      <c r="AM147" s="54">
        <v>0.19</v>
      </c>
      <c r="AN147" s="59"/>
      <c r="AO147" s="37">
        <v>8</v>
      </c>
      <c r="AP147" s="95">
        <v>8.07</v>
      </c>
      <c r="AQ147" s="37">
        <v>8.0399999999999991</v>
      </c>
      <c r="AR147" s="54">
        <v>7.0000000000000007E-2</v>
      </c>
      <c r="AS147" s="59"/>
      <c r="AT147" s="36">
        <v>6.94</v>
      </c>
      <c r="AU147" s="37">
        <v>7.24</v>
      </c>
      <c r="AV147" s="37">
        <v>7.09</v>
      </c>
      <c r="AW147" s="54">
        <v>0.3</v>
      </c>
      <c r="AX147" s="59"/>
      <c r="AY147" s="37">
        <v>7.65</v>
      </c>
      <c r="AZ147" s="37">
        <v>7.78</v>
      </c>
      <c r="BA147" s="37">
        <v>7.71</v>
      </c>
      <c r="BB147" s="54">
        <v>0.13</v>
      </c>
      <c r="BC147" s="59"/>
      <c r="BD147" s="21"/>
      <c r="BE147" s="43" t="s">
        <v>157</v>
      </c>
      <c r="BF147" s="42" t="s">
        <v>157</v>
      </c>
      <c r="BG147" s="42" t="s">
        <v>157</v>
      </c>
      <c r="BH147" s="53" t="s">
        <v>157</v>
      </c>
      <c r="BI147" s="55"/>
      <c r="BJ147" s="42" t="s">
        <v>157</v>
      </c>
      <c r="BK147" s="42" t="s">
        <v>157</v>
      </c>
      <c r="BL147" s="42" t="s">
        <v>157</v>
      </c>
      <c r="BM147" s="53" t="s">
        <v>157</v>
      </c>
      <c r="BN147" s="55"/>
      <c r="BO147" s="42" t="s">
        <v>157</v>
      </c>
      <c r="BP147" s="42" t="s">
        <v>157</v>
      </c>
      <c r="BQ147" s="42" t="s">
        <v>157</v>
      </c>
      <c r="BR147" s="53" t="s">
        <v>157</v>
      </c>
      <c r="BS147" s="55"/>
      <c r="BT147" s="42" t="s">
        <v>157</v>
      </c>
      <c r="BU147" s="42" t="s">
        <v>157</v>
      </c>
      <c r="BV147" s="42" t="s">
        <v>157</v>
      </c>
      <c r="BW147" s="53" t="s">
        <v>157</v>
      </c>
      <c r="BX147" s="55"/>
      <c r="BY147" s="42" t="s">
        <v>157</v>
      </c>
      <c r="BZ147" s="42" t="s">
        <v>157</v>
      </c>
      <c r="CA147" s="42" t="s">
        <v>157</v>
      </c>
      <c r="CB147" s="53" t="s">
        <v>157</v>
      </c>
      <c r="CC147" s="55"/>
      <c r="CD147" s="42" t="s">
        <v>157</v>
      </c>
      <c r="CE147" s="42" t="s">
        <v>157</v>
      </c>
      <c r="CF147" s="42" t="s">
        <v>157</v>
      </c>
      <c r="CG147" s="53" t="s">
        <v>157</v>
      </c>
      <c r="CH147" s="55"/>
      <c r="CI147" s="42" t="s">
        <v>157</v>
      </c>
      <c r="CJ147" s="42" t="s">
        <v>157</v>
      </c>
      <c r="CK147" s="42" t="s">
        <v>157</v>
      </c>
      <c r="CL147" s="53" t="s">
        <v>157</v>
      </c>
      <c r="CM147" s="55"/>
      <c r="CN147" s="42" t="s">
        <v>157</v>
      </c>
      <c r="CO147" s="42" t="s">
        <v>157</v>
      </c>
      <c r="CP147" s="42" t="s">
        <v>157</v>
      </c>
      <c r="CQ147" s="53" t="s">
        <v>157</v>
      </c>
      <c r="CR147" s="55"/>
    </row>
    <row r="148" spans="1:96" x14ac:dyDescent="0.25">
      <c r="A148" s="26" t="s">
        <v>118</v>
      </c>
      <c r="B148" s="23">
        <v>123</v>
      </c>
      <c r="C148" s="23">
        <v>2</v>
      </c>
      <c r="D148" s="23">
        <v>345025</v>
      </c>
      <c r="E148" s="23" t="s">
        <v>129</v>
      </c>
      <c r="F148" s="23" t="s">
        <v>12</v>
      </c>
      <c r="G148" s="23" t="s">
        <v>13</v>
      </c>
      <c r="H148" s="22" t="s">
        <v>192</v>
      </c>
      <c r="I148" s="34">
        <v>7.97</v>
      </c>
      <c r="J148" s="37">
        <v>7.63</v>
      </c>
      <c r="K148" s="37">
        <v>7.53</v>
      </c>
      <c r="L148" s="95">
        <v>8.02</v>
      </c>
      <c r="M148" s="37">
        <v>7.78</v>
      </c>
      <c r="N148" s="54">
        <v>0.49</v>
      </c>
      <c r="O148" s="59" t="s">
        <v>152</v>
      </c>
      <c r="P148" s="37">
        <v>8.8800000000000008</v>
      </c>
      <c r="Q148" s="38">
        <v>9.17</v>
      </c>
      <c r="R148" s="38">
        <v>9.0299999999999994</v>
      </c>
      <c r="S148" s="54">
        <v>0.28999999999999998</v>
      </c>
      <c r="T148" s="59" t="s">
        <v>152</v>
      </c>
      <c r="U148" s="37">
        <v>8.5</v>
      </c>
      <c r="V148" s="95">
        <v>8.9499999999999993</v>
      </c>
      <c r="W148" s="37">
        <v>8.7200000000000006</v>
      </c>
      <c r="X148" s="54">
        <v>0.45</v>
      </c>
      <c r="Y148" s="59" t="s">
        <v>152</v>
      </c>
      <c r="Z148" s="37">
        <v>8.9700000000000006</v>
      </c>
      <c r="AA148" s="38">
        <v>9.16</v>
      </c>
      <c r="AB148" s="38">
        <v>9.07</v>
      </c>
      <c r="AC148" s="54">
        <v>0.19</v>
      </c>
      <c r="AD148" s="59" t="s">
        <v>152</v>
      </c>
      <c r="AE148" s="37">
        <v>8.23</v>
      </c>
      <c r="AF148" s="37">
        <v>8.6999999999999993</v>
      </c>
      <c r="AG148" s="37">
        <v>8.4600000000000009</v>
      </c>
      <c r="AH148" s="54">
        <v>0.47</v>
      </c>
      <c r="AI148" s="59" t="s">
        <v>152</v>
      </c>
      <c r="AJ148" s="37">
        <v>7.77</v>
      </c>
      <c r="AK148" s="95">
        <v>8.51</v>
      </c>
      <c r="AL148" s="37">
        <v>8.14</v>
      </c>
      <c r="AM148" s="54">
        <v>0.74</v>
      </c>
      <c r="AN148" s="59" t="s">
        <v>152</v>
      </c>
      <c r="AO148" s="37">
        <v>8.07</v>
      </c>
      <c r="AP148" s="95">
        <v>8.75</v>
      </c>
      <c r="AQ148" s="37">
        <v>8.41</v>
      </c>
      <c r="AR148" s="54">
        <v>0.68</v>
      </c>
      <c r="AS148" s="59" t="s">
        <v>152</v>
      </c>
      <c r="AT148" s="37">
        <v>7.48</v>
      </c>
      <c r="AU148" s="95">
        <v>8.27</v>
      </c>
      <c r="AV148" s="37">
        <v>7.87</v>
      </c>
      <c r="AW148" s="54">
        <v>0.79</v>
      </c>
      <c r="AX148" s="59" t="s">
        <v>152</v>
      </c>
      <c r="AY148" s="37">
        <v>8.15</v>
      </c>
      <c r="AZ148" s="37">
        <v>8.69</v>
      </c>
      <c r="BA148" s="37">
        <v>8.4</v>
      </c>
      <c r="BB148" s="54">
        <v>0.54</v>
      </c>
      <c r="BC148" s="59" t="s">
        <v>152</v>
      </c>
      <c r="BD148" s="21"/>
      <c r="BE148" s="43" t="s">
        <v>157</v>
      </c>
      <c r="BF148" s="42" t="s">
        <v>157</v>
      </c>
      <c r="BG148" s="42" t="s">
        <v>157</v>
      </c>
      <c r="BH148" s="53" t="s">
        <v>157</v>
      </c>
      <c r="BI148" s="55"/>
      <c r="BJ148" s="42" t="s">
        <v>157</v>
      </c>
      <c r="BK148" s="42" t="s">
        <v>157</v>
      </c>
      <c r="BL148" s="42" t="s">
        <v>157</v>
      </c>
      <c r="BM148" s="53" t="s">
        <v>157</v>
      </c>
      <c r="BN148" s="55"/>
      <c r="BO148" s="42" t="s">
        <v>157</v>
      </c>
      <c r="BP148" s="42" t="s">
        <v>157</v>
      </c>
      <c r="BQ148" s="42" t="s">
        <v>157</v>
      </c>
      <c r="BR148" s="53" t="s">
        <v>157</v>
      </c>
      <c r="BS148" s="55"/>
      <c r="BT148" s="42" t="s">
        <v>157</v>
      </c>
      <c r="BU148" s="42" t="s">
        <v>157</v>
      </c>
      <c r="BV148" s="42" t="s">
        <v>157</v>
      </c>
      <c r="BW148" s="53" t="s">
        <v>157</v>
      </c>
      <c r="BX148" s="55"/>
      <c r="BY148" s="42" t="s">
        <v>157</v>
      </c>
      <c r="BZ148" s="42" t="s">
        <v>157</v>
      </c>
      <c r="CA148" s="42" t="s">
        <v>157</v>
      </c>
      <c r="CB148" s="53" t="s">
        <v>157</v>
      </c>
      <c r="CC148" s="55"/>
      <c r="CD148" s="42" t="s">
        <v>157</v>
      </c>
      <c r="CE148" s="42" t="s">
        <v>157</v>
      </c>
      <c r="CF148" s="42" t="s">
        <v>157</v>
      </c>
      <c r="CG148" s="53" t="s">
        <v>157</v>
      </c>
      <c r="CH148" s="55"/>
      <c r="CI148" s="42" t="s">
        <v>157</v>
      </c>
      <c r="CJ148" s="42" t="s">
        <v>157</v>
      </c>
      <c r="CK148" s="42" t="s">
        <v>157</v>
      </c>
      <c r="CL148" s="53" t="s">
        <v>157</v>
      </c>
      <c r="CM148" s="55"/>
      <c r="CN148" s="42" t="s">
        <v>157</v>
      </c>
      <c r="CO148" s="42" t="s">
        <v>157</v>
      </c>
      <c r="CP148" s="42" t="s">
        <v>157</v>
      </c>
      <c r="CQ148" s="53" t="s">
        <v>157</v>
      </c>
      <c r="CR148" s="55"/>
    </row>
    <row r="149" spans="1:96" x14ac:dyDescent="0.25">
      <c r="A149" s="26" t="s">
        <v>118</v>
      </c>
      <c r="B149" s="23">
        <v>24</v>
      </c>
      <c r="C149" s="23">
        <v>3</v>
      </c>
      <c r="D149" s="23">
        <v>223263</v>
      </c>
      <c r="E149" s="23" t="s">
        <v>130</v>
      </c>
      <c r="F149" s="23" t="s">
        <v>12</v>
      </c>
      <c r="G149" s="23" t="s">
        <v>13</v>
      </c>
      <c r="H149" s="22" t="s">
        <v>194</v>
      </c>
      <c r="I149" s="34">
        <v>7.31</v>
      </c>
      <c r="J149" s="36">
        <v>6.87</v>
      </c>
      <c r="K149" s="36">
        <v>6.94</v>
      </c>
      <c r="L149" s="36">
        <v>6.16</v>
      </c>
      <c r="M149" s="36">
        <v>6.55</v>
      </c>
      <c r="N149" s="54">
        <v>-0.78</v>
      </c>
      <c r="O149" s="59" t="s">
        <v>153</v>
      </c>
      <c r="P149" s="37">
        <v>8.14</v>
      </c>
      <c r="Q149" s="37">
        <v>7.73</v>
      </c>
      <c r="R149" s="37">
        <v>7.93</v>
      </c>
      <c r="S149" s="54">
        <v>-0.41</v>
      </c>
      <c r="T149" s="59" t="s">
        <v>153</v>
      </c>
      <c r="U149" s="37">
        <v>8.4700000000000006</v>
      </c>
      <c r="V149" s="95">
        <v>8.15</v>
      </c>
      <c r="W149" s="37">
        <v>8.31</v>
      </c>
      <c r="X149" s="54">
        <v>-0.32</v>
      </c>
      <c r="Y149" s="59" t="s">
        <v>153</v>
      </c>
      <c r="Z149" s="37">
        <v>8.2899999999999991</v>
      </c>
      <c r="AA149" s="37">
        <v>7.74</v>
      </c>
      <c r="AB149" s="37">
        <v>8.01</v>
      </c>
      <c r="AC149" s="54">
        <v>-0.55000000000000004</v>
      </c>
      <c r="AD149" s="59" t="s">
        <v>153</v>
      </c>
      <c r="AE149" s="37">
        <v>7.85</v>
      </c>
      <c r="AF149" s="37">
        <v>7.75</v>
      </c>
      <c r="AG149" s="37">
        <v>7.8</v>
      </c>
      <c r="AH149" s="54">
        <v>-0.1</v>
      </c>
      <c r="AI149" s="59"/>
      <c r="AJ149" s="36">
        <v>6.89</v>
      </c>
      <c r="AK149" s="36">
        <v>6.51</v>
      </c>
      <c r="AL149" s="36">
        <v>6.7</v>
      </c>
      <c r="AM149" s="54">
        <v>-0.38</v>
      </c>
      <c r="AN149" s="59" t="s">
        <v>153</v>
      </c>
      <c r="AO149" s="37">
        <v>7.09</v>
      </c>
      <c r="AP149" s="36">
        <v>6.78</v>
      </c>
      <c r="AQ149" s="36">
        <v>6.93</v>
      </c>
      <c r="AR149" s="54">
        <v>-0.31</v>
      </c>
      <c r="AS149" s="59"/>
      <c r="AT149" s="36">
        <v>6.69</v>
      </c>
      <c r="AU149" s="36">
        <v>6.25</v>
      </c>
      <c r="AV149" s="36">
        <v>6.47</v>
      </c>
      <c r="AW149" s="54">
        <v>-0.44</v>
      </c>
      <c r="AX149" s="59" t="s">
        <v>153</v>
      </c>
      <c r="AY149" s="37">
        <v>7.34</v>
      </c>
      <c r="AZ149" s="37">
        <v>7.15</v>
      </c>
      <c r="BA149" s="37">
        <v>7.26</v>
      </c>
      <c r="BB149" s="54">
        <v>-0.19</v>
      </c>
      <c r="BC149" s="59"/>
      <c r="BD149" s="21"/>
      <c r="BE149" s="34">
        <v>7.19</v>
      </c>
      <c r="BF149" s="36">
        <v>6.9</v>
      </c>
      <c r="BG149" s="37">
        <v>7.04</v>
      </c>
      <c r="BH149" s="54">
        <v>-0.28999999999999998</v>
      </c>
      <c r="BI149" s="59"/>
      <c r="BJ149" s="42" t="s">
        <v>157</v>
      </c>
      <c r="BK149" s="37">
        <v>7.62</v>
      </c>
      <c r="BL149" s="37">
        <v>7.62</v>
      </c>
      <c r="BM149" s="53" t="s">
        <v>157</v>
      </c>
      <c r="BN149" s="55"/>
      <c r="BO149" s="37">
        <v>7.88</v>
      </c>
      <c r="BP149" s="37">
        <v>7.44</v>
      </c>
      <c r="BQ149" s="37">
        <v>7.66</v>
      </c>
      <c r="BR149" s="54">
        <v>-0.44</v>
      </c>
      <c r="BS149" s="59"/>
      <c r="BT149" s="37">
        <v>8.15</v>
      </c>
      <c r="BU149" s="37">
        <v>7.94</v>
      </c>
      <c r="BV149" s="37">
        <v>8.0399999999999991</v>
      </c>
      <c r="BW149" s="54">
        <v>-0.21</v>
      </c>
      <c r="BX149" s="59"/>
      <c r="BY149" s="37">
        <v>7.01</v>
      </c>
      <c r="BZ149" s="36">
        <v>6.74</v>
      </c>
      <c r="CA149" s="36">
        <v>6.88</v>
      </c>
      <c r="CB149" s="54">
        <v>-0.27</v>
      </c>
      <c r="CC149" s="59"/>
      <c r="CD149" s="37">
        <v>7.24</v>
      </c>
      <c r="CE149" s="37">
        <v>7.02</v>
      </c>
      <c r="CF149" s="37">
        <v>7.13</v>
      </c>
      <c r="CG149" s="54">
        <v>-0.22</v>
      </c>
      <c r="CH149" s="59"/>
      <c r="CI149" s="36">
        <v>6.78</v>
      </c>
      <c r="CJ149" s="36">
        <v>6.46</v>
      </c>
      <c r="CK149" s="36">
        <v>6.62</v>
      </c>
      <c r="CL149" s="54">
        <v>-0.32</v>
      </c>
      <c r="CM149" s="59"/>
      <c r="CN149" s="37">
        <v>7.1</v>
      </c>
      <c r="CO149" s="37">
        <v>7.68</v>
      </c>
      <c r="CP149" s="37">
        <v>7.37</v>
      </c>
      <c r="CQ149" s="54">
        <v>0.57999999999999996</v>
      </c>
      <c r="CR149" s="59"/>
    </row>
    <row r="150" spans="1:96" x14ac:dyDescent="0.25">
      <c r="A150" s="26" t="s">
        <v>118</v>
      </c>
      <c r="B150" s="23">
        <v>24</v>
      </c>
      <c r="C150" s="23">
        <v>3</v>
      </c>
      <c r="D150" s="23">
        <v>286005</v>
      </c>
      <c r="E150" s="23" t="s">
        <v>131</v>
      </c>
      <c r="F150" s="23" t="s">
        <v>12</v>
      </c>
      <c r="G150" s="23" t="s">
        <v>13</v>
      </c>
      <c r="H150" s="22" t="s">
        <v>193</v>
      </c>
      <c r="I150" s="34">
        <v>7.6</v>
      </c>
      <c r="J150" s="37">
        <v>7.6</v>
      </c>
      <c r="K150" s="37">
        <v>7.72</v>
      </c>
      <c r="L150" s="37">
        <v>7.7</v>
      </c>
      <c r="M150" s="37">
        <v>7.71</v>
      </c>
      <c r="N150" s="54">
        <v>-0.02</v>
      </c>
      <c r="O150" s="59"/>
      <c r="P150" s="37">
        <v>8.2899999999999991</v>
      </c>
      <c r="Q150" s="37">
        <v>8.24</v>
      </c>
      <c r="R150" s="37">
        <v>8.27</v>
      </c>
      <c r="S150" s="54">
        <v>-0.05</v>
      </c>
      <c r="T150" s="59"/>
      <c r="U150" s="37">
        <v>7.99</v>
      </c>
      <c r="V150" s="37">
        <v>7.86</v>
      </c>
      <c r="W150" s="37">
        <v>7.93</v>
      </c>
      <c r="X150" s="54">
        <v>-0.13</v>
      </c>
      <c r="Y150" s="59"/>
      <c r="Z150" s="37">
        <v>8.2899999999999991</v>
      </c>
      <c r="AA150" s="37">
        <v>8.1999999999999993</v>
      </c>
      <c r="AB150" s="37">
        <v>8.25</v>
      </c>
      <c r="AC150" s="54">
        <v>-0.09</v>
      </c>
      <c r="AD150" s="59"/>
      <c r="AE150" s="37">
        <v>7.82</v>
      </c>
      <c r="AF150" s="37">
        <v>7.68</v>
      </c>
      <c r="AG150" s="37">
        <v>7.75</v>
      </c>
      <c r="AH150" s="54">
        <v>-0.14000000000000001</v>
      </c>
      <c r="AI150" s="59"/>
      <c r="AJ150" s="37">
        <v>7.31</v>
      </c>
      <c r="AK150" s="37">
        <v>7.62</v>
      </c>
      <c r="AL150" s="37">
        <v>7.47</v>
      </c>
      <c r="AM150" s="54">
        <v>0.31</v>
      </c>
      <c r="AN150" s="59" t="s">
        <v>152</v>
      </c>
      <c r="AO150" s="37">
        <v>7.54</v>
      </c>
      <c r="AP150" s="37">
        <v>7.8</v>
      </c>
      <c r="AQ150" s="37">
        <v>7.67</v>
      </c>
      <c r="AR150" s="54">
        <v>0.26</v>
      </c>
      <c r="AS150" s="59" t="s">
        <v>152</v>
      </c>
      <c r="AT150" s="37">
        <v>7.08</v>
      </c>
      <c r="AU150" s="37">
        <v>7.45</v>
      </c>
      <c r="AV150" s="37">
        <v>7.27</v>
      </c>
      <c r="AW150" s="54">
        <v>0.37</v>
      </c>
      <c r="AX150" s="59" t="s">
        <v>152</v>
      </c>
      <c r="AY150" s="37">
        <v>7.61</v>
      </c>
      <c r="AZ150" s="37">
        <v>7.91</v>
      </c>
      <c r="BA150" s="37">
        <v>7.77</v>
      </c>
      <c r="BB150" s="54">
        <v>0.3</v>
      </c>
      <c r="BC150" s="59"/>
      <c r="BD150" s="21"/>
      <c r="BE150" s="34">
        <v>7.73</v>
      </c>
      <c r="BF150" s="37">
        <v>7.81</v>
      </c>
      <c r="BG150" s="37">
        <v>7.77</v>
      </c>
      <c r="BH150" s="54">
        <v>0.08</v>
      </c>
      <c r="BI150" s="59"/>
      <c r="BJ150" s="42" t="s">
        <v>157</v>
      </c>
      <c r="BK150" s="37">
        <v>8.3800000000000008</v>
      </c>
      <c r="BL150" s="37">
        <v>8.3800000000000008</v>
      </c>
      <c r="BM150" s="53" t="s">
        <v>157</v>
      </c>
      <c r="BN150" s="55"/>
      <c r="BO150" s="37">
        <v>8.02</v>
      </c>
      <c r="BP150" s="37">
        <v>8.06</v>
      </c>
      <c r="BQ150" s="37">
        <v>8.0399999999999991</v>
      </c>
      <c r="BR150" s="54">
        <v>0.04</v>
      </c>
      <c r="BS150" s="59"/>
      <c r="BT150" s="37">
        <v>7.67</v>
      </c>
      <c r="BU150" s="37">
        <v>7.87</v>
      </c>
      <c r="BV150" s="37">
        <v>7.77</v>
      </c>
      <c r="BW150" s="54">
        <v>0.2</v>
      </c>
      <c r="BX150" s="59"/>
      <c r="BY150" s="37">
        <v>7.13</v>
      </c>
      <c r="BZ150" s="37">
        <v>7.62</v>
      </c>
      <c r="CA150" s="37">
        <v>7.38</v>
      </c>
      <c r="CB150" s="54">
        <v>0.49</v>
      </c>
      <c r="CC150" s="59" t="s">
        <v>152</v>
      </c>
      <c r="CD150" s="37">
        <v>7.32</v>
      </c>
      <c r="CE150" s="37">
        <v>7.88</v>
      </c>
      <c r="CF150" s="37">
        <v>7.6</v>
      </c>
      <c r="CG150" s="54">
        <v>0.56000000000000005</v>
      </c>
      <c r="CH150" s="59" t="s">
        <v>152</v>
      </c>
      <c r="CI150" s="36">
        <v>6.94</v>
      </c>
      <c r="CJ150" s="37">
        <v>7.37</v>
      </c>
      <c r="CK150" s="37">
        <v>7.16</v>
      </c>
      <c r="CL150" s="54">
        <v>0.43</v>
      </c>
      <c r="CM150" s="59"/>
      <c r="CN150" s="37">
        <v>7.67</v>
      </c>
      <c r="CO150" s="37">
        <v>7.68</v>
      </c>
      <c r="CP150" s="37">
        <v>7.68</v>
      </c>
      <c r="CQ150" s="54">
        <v>0.01</v>
      </c>
      <c r="CR150" s="59"/>
    </row>
    <row r="151" spans="1:96" x14ac:dyDescent="0.25">
      <c r="A151" s="26" t="s">
        <v>118</v>
      </c>
      <c r="B151" s="23">
        <v>123</v>
      </c>
      <c r="C151" s="23">
        <v>2</v>
      </c>
      <c r="D151" s="23">
        <v>444265</v>
      </c>
      <c r="E151" s="23" t="s">
        <v>132</v>
      </c>
      <c r="F151" s="23" t="s">
        <v>12</v>
      </c>
      <c r="G151" s="23" t="s">
        <v>13</v>
      </c>
      <c r="H151" s="22" t="s">
        <v>194</v>
      </c>
      <c r="I151" s="33">
        <v>6.87</v>
      </c>
      <c r="J151" s="36">
        <v>6.5</v>
      </c>
      <c r="K151" s="40">
        <v>5.1100000000000003</v>
      </c>
      <c r="L151" s="40">
        <v>5.68</v>
      </c>
      <c r="M151" s="40">
        <v>5.4</v>
      </c>
      <c r="N151" s="54">
        <v>0.56999999999999995</v>
      </c>
      <c r="O151" s="59" t="s">
        <v>152</v>
      </c>
      <c r="P151" s="36">
        <v>6.64</v>
      </c>
      <c r="Q151" s="37">
        <v>7.35</v>
      </c>
      <c r="R151" s="37">
        <v>7</v>
      </c>
      <c r="S151" s="54">
        <v>0.71</v>
      </c>
      <c r="T151" s="59" t="s">
        <v>152</v>
      </c>
      <c r="U151" s="40">
        <v>5.7</v>
      </c>
      <c r="V151" s="37">
        <v>7.14</v>
      </c>
      <c r="W151" s="36">
        <v>6.42</v>
      </c>
      <c r="X151" s="54">
        <v>1.44</v>
      </c>
      <c r="Y151" s="59" t="s">
        <v>152</v>
      </c>
      <c r="Z151" s="37">
        <v>7.18</v>
      </c>
      <c r="AA151" s="37">
        <v>7.35</v>
      </c>
      <c r="AB151" s="37">
        <v>7.26</v>
      </c>
      <c r="AC151" s="54">
        <v>0.17</v>
      </c>
      <c r="AD151" s="59"/>
      <c r="AE151" s="36">
        <v>6.62</v>
      </c>
      <c r="AF151" s="36">
        <v>6.89</v>
      </c>
      <c r="AG151" s="36">
        <v>6.76</v>
      </c>
      <c r="AH151" s="54">
        <v>0.27</v>
      </c>
      <c r="AI151" s="59"/>
      <c r="AJ151" s="40">
        <v>5.66</v>
      </c>
      <c r="AK151" s="36">
        <v>6.26</v>
      </c>
      <c r="AL151" s="40">
        <v>5.96</v>
      </c>
      <c r="AM151" s="54">
        <v>0.6</v>
      </c>
      <c r="AN151" s="59" t="s">
        <v>152</v>
      </c>
      <c r="AO151" s="36">
        <v>6.06</v>
      </c>
      <c r="AP151" s="36">
        <v>6.65</v>
      </c>
      <c r="AQ151" s="36">
        <v>6.35</v>
      </c>
      <c r="AR151" s="54">
        <v>0.59</v>
      </c>
      <c r="AS151" s="59" t="s">
        <v>152</v>
      </c>
      <c r="AT151" s="40">
        <v>5.27</v>
      </c>
      <c r="AU151" s="40">
        <v>5.87</v>
      </c>
      <c r="AV151" s="40">
        <v>5.57</v>
      </c>
      <c r="AW151" s="54">
        <v>0.6</v>
      </c>
      <c r="AX151" s="59" t="s">
        <v>152</v>
      </c>
      <c r="AY151" s="40">
        <v>5.91</v>
      </c>
      <c r="AZ151" s="36">
        <v>6.15</v>
      </c>
      <c r="BA151" s="36">
        <v>6.06</v>
      </c>
      <c r="BB151" s="54">
        <v>0.24</v>
      </c>
      <c r="BC151" s="59"/>
      <c r="BD151" s="21"/>
      <c r="BE151" s="43" t="s">
        <v>157</v>
      </c>
      <c r="BF151" s="42" t="s">
        <v>157</v>
      </c>
      <c r="BG151" s="42" t="s">
        <v>157</v>
      </c>
      <c r="BH151" s="53" t="s">
        <v>157</v>
      </c>
      <c r="BI151" s="55"/>
      <c r="BJ151" s="42" t="s">
        <v>157</v>
      </c>
      <c r="BK151" s="42" t="s">
        <v>157</v>
      </c>
      <c r="BL151" s="42" t="s">
        <v>157</v>
      </c>
      <c r="BM151" s="53" t="s">
        <v>157</v>
      </c>
      <c r="BN151" s="55"/>
      <c r="BO151" s="42" t="s">
        <v>157</v>
      </c>
      <c r="BP151" s="42" t="s">
        <v>157</v>
      </c>
      <c r="BQ151" s="42" t="s">
        <v>157</v>
      </c>
      <c r="BR151" s="53" t="s">
        <v>157</v>
      </c>
      <c r="BS151" s="55"/>
      <c r="BT151" s="42" t="s">
        <v>157</v>
      </c>
      <c r="BU151" s="42" t="s">
        <v>157</v>
      </c>
      <c r="BV151" s="42" t="s">
        <v>157</v>
      </c>
      <c r="BW151" s="53" t="s">
        <v>157</v>
      </c>
      <c r="BX151" s="55"/>
      <c r="BY151" s="42" t="s">
        <v>157</v>
      </c>
      <c r="BZ151" s="42" t="s">
        <v>157</v>
      </c>
      <c r="CA151" s="42" t="s">
        <v>157</v>
      </c>
      <c r="CB151" s="53" t="s">
        <v>157</v>
      </c>
      <c r="CC151" s="55"/>
      <c r="CD151" s="42" t="s">
        <v>157</v>
      </c>
      <c r="CE151" s="42" t="s">
        <v>157</v>
      </c>
      <c r="CF151" s="42" t="s">
        <v>157</v>
      </c>
      <c r="CG151" s="53" t="s">
        <v>157</v>
      </c>
      <c r="CH151" s="55"/>
      <c r="CI151" s="42" t="s">
        <v>157</v>
      </c>
      <c r="CJ151" s="42" t="s">
        <v>157</v>
      </c>
      <c r="CK151" s="42" t="s">
        <v>157</v>
      </c>
      <c r="CL151" s="53" t="s">
        <v>157</v>
      </c>
      <c r="CM151" s="55"/>
      <c r="CN151" s="42" t="s">
        <v>157</v>
      </c>
      <c r="CO151" s="42" t="s">
        <v>157</v>
      </c>
      <c r="CP151" s="42" t="s">
        <v>157</v>
      </c>
      <c r="CQ151" s="53" t="s">
        <v>157</v>
      </c>
      <c r="CR151" s="55"/>
    </row>
    <row r="152" spans="1:96" x14ac:dyDescent="0.25">
      <c r="A152" s="26" t="s">
        <v>118</v>
      </c>
      <c r="B152" s="23">
        <v>36</v>
      </c>
      <c r="C152" s="23">
        <v>3</v>
      </c>
      <c r="D152" s="23">
        <v>411017</v>
      </c>
      <c r="E152" s="23" t="s">
        <v>133</v>
      </c>
      <c r="F152" s="23" t="s">
        <v>12</v>
      </c>
      <c r="G152" s="23" t="s">
        <v>13</v>
      </c>
      <c r="H152" s="22" t="s">
        <v>192</v>
      </c>
      <c r="I152" s="34">
        <v>7.36</v>
      </c>
      <c r="J152" s="37">
        <v>7.6</v>
      </c>
      <c r="K152" s="37">
        <v>7.8</v>
      </c>
      <c r="L152" s="37">
        <v>7.72</v>
      </c>
      <c r="M152" s="37">
        <v>7.76</v>
      </c>
      <c r="N152" s="54">
        <v>-0.08</v>
      </c>
      <c r="O152" s="59"/>
      <c r="P152" s="37">
        <v>8.52</v>
      </c>
      <c r="Q152" s="37">
        <v>8.6300000000000008</v>
      </c>
      <c r="R152" s="37">
        <v>8.58</v>
      </c>
      <c r="S152" s="54">
        <v>0.11</v>
      </c>
      <c r="T152" s="59"/>
      <c r="U152" s="37">
        <v>8.43</v>
      </c>
      <c r="V152" s="95">
        <v>8.51</v>
      </c>
      <c r="W152" s="37">
        <v>8.4700000000000006</v>
      </c>
      <c r="X152" s="54">
        <v>0.08</v>
      </c>
      <c r="Y152" s="59"/>
      <c r="Z152" s="37">
        <v>8.57</v>
      </c>
      <c r="AA152" s="37">
        <v>8.68</v>
      </c>
      <c r="AB152" s="37">
        <v>8.6199999999999992</v>
      </c>
      <c r="AC152" s="54">
        <v>0.11</v>
      </c>
      <c r="AD152" s="59"/>
      <c r="AE152" s="37">
        <v>8.33</v>
      </c>
      <c r="AF152" s="37">
        <v>8.41</v>
      </c>
      <c r="AG152" s="37">
        <v>8.3699999999999992</v>
      </c>
      <c r="AH152" s="54">
        <v>0.08</v>
      </c>
      <c r="AI152" s="59"/>
      <c r="AJ152" s="37">
        <v>7.57</v>
      </c>
      <c r="AK152" s="37">
        <v>7.77</v>
      </c>
      <c r="AL152" s="37">
        <v>7.67</v>
      </c>
      <c r="AM152" s="54">
        <v>0.2</v>
      </c>
      <c r="AN152" s="59"/>
      <c r="AO152" s="37">
        <v>7.56</v>
      </c>
      <c r="AP152" s="37">
        <v>7.96</v>
      </c>
      <c r="AQ152" s="37">
        <v>7.76</v>
      </c>
      <c r="AR152" s="54">
        <v>0.4</v>
      </c>
      <c r="AS152" s="59" t="s">
        <v>152</v>
      </c>
      <c r="AT152" s="37">
        <v>7.59</v>
      </c>
      <c r="AU152" s="37">
        <v>7.58</v>
      </c>
      <c r="AV152" s="37">
        <v>7.58</v>
      </c>
      <c r="AW152" s="54">
        <v>-0.01</v>
      </c>
      <c r="AX152" s="59"/>
      <c r="AY152" s="37">
        <v>7.74</v>
      </c>
      <c r="AZ152" s="37">
        <v>7.49</v>
      </c>
      <c r="BA152" s="37">
        <v>7.62</v>
      </c>
      <c r="BB152" s="54">
        <v>-0.25</v>
      </c>
      <c r="BC152" s="59"/>
      <c r="BD152" s="21"/>
      <c r="BE152" s="34">
        <v>7.75</v>
      </c>
      <c r="BF152" s="37">
        <v>7.85</v>
      </c>
      <c r="BG152" s="37">
        <v>7.8</v>
      </c>
      <c r="BH152" s="54">
        <v>0.1</v>
      </c>
      <c r="BI152" s="59"/>
      <c r="BJ152" s="42" t="s">
        <v>157</v>
      </c>
      <c r="BK152" s="37">
        <v>8.6</v>
      </c>
      <c r="BL152" s="37">
        <v>8.6</v>
      </c>
      <c r="BM152" s="53" t="s">
        <v>157</v>
      </c>
      <c r="BN152" s="55"/>
      <c r="BO152" s="37">
        <v>8.51</v>
      </c>
      <c r="BP152" s="37">
        <v>8.25</v>
      </c>
      <c r="BQ152" s="37">
        <v>8.3800000000000008</v>
      </c>
      <c r="BR152" s="54">
        <v>-0.26</v>
      </c>
      <c r="BS152" s="59"/>
      <c r="BT152" s="37">
        <v>8.42</v>
      </c>
      <c r="BU152" s="37">
        <v>8.36</v>
      </c>
      <c r="BV152" s="37">
        <v>8.39</v>
      </c>
      <c r="BW152" s="54">
        <v>-0.06</v>
      </c>
      <c r="BX152" s="59"/>
      <c r="BY152" s="37">
        <v>7.16</v>
      </c>
      <c r="BZ152" s="37">
        <v>7.48</v>
      </c>
      <c r="CA152" s="37">
        <v>7.32</v>
      </c>
      <c r="CB152" s="54">
        <v>0.32</v>
      </c>
      <c r="CC152" s="59"/>
      <c r="CD152" s="37">
        <v>7.13</v>
      </c>
      <c r="CE152" s="37">
        <v>7.66</v>
      </c>
      <c r="CF152" s="37">
        <v>7.4</v>
      </c>
      <c r="CG152" s="54">
        <v>0.53</v>
      </c>
      <c r="CH152" s="59" t="s">
        <v>152</v>
      </c>
      <c r="CI152" s="37">
        <v>7.18</v>
      </c>
      <c r="CJ152" s="37">
        <v>7.3</v>
      </c>
      <c r="CK152" s="37">
        <v>7.24</v>
      </c>
      <c r="CL152" s="54">
        <v>0.12</v>
      </c>
      <c r="CM152" s="59"/>
      <c r="CN152" s="37">
        <v>7.1</v>
      </c>
      <c r="CO152" s="36">
        <v>6.43</v>
      </c>
      <c r="CP152" s="36">
        <v>6.74</v>
      </c>
      <c r="CQ152" s="54">
        <v>-0.67</v>
      </c>
      <c r="CR152" s="59"/>
    </row>
    <row r="153" spans="1:96" x14ac:dyDescent="0.25">
      <c r="A153" s="26" t="s">
        <v>118</v>
      </c>
      <c r="B153" s="23">
        <v>123</v>
      </c>
      <c r="C153" s="23">
        <v>2</v>
      </c>
      <c r="D153" s="23">
        <v>313882</v>
      </c>
      <c r="E153" s="23" t="s">
        <v>134</v>
      </c>
      <c r="F153" s="23" t="s">
        <v>12</v>
      </c>
      <c r="G153" s="23" t="s">
        <v>13</v>
      </c>
      <c r="H153" s="22" t="s">
        <v>192</v>
      </c>
      <c r="I153" s="34">
        <v>7.8</v>
      </c>
      <c r="J153" s="37">
        <v>7.69</v>
      </c>
      <c r="K153" s="37">
        <v>7.43</v>
      </c>
      <c r="L153" s="37">
        <v>7.86</v>
      </c>
      <c r="M153" s="37">
        <v>7.65</v>
      </c>
      <c r="N153" s="54">
        <v>0.43</v>
      </c>
      <c r="O153" s="59" t="s">
        <v>152</v>
      </c>
      <c r="P153" s="37">
        <v>8.8800000000000008</v>
      </c>
      <c r="Q153" s="37">
        <v>8.74</v>
      </c>
      <c r="R153" s="37">
        <v>8.81</v>
      </c>
      <c r="S153" s="54">
        <v>-0.14000000000000001</v>
      </c>
      <c r="T153" s="59"/>
      <c r="U153" s="37">
        <v>8.81</v>
      </c>
      <c r="V153" s="95">
        <v>8.7799999999999994</v>
      </c>
      <c r="W153" s="37">
        <v>8.8000000000000007</v>
      </c>
      <c r="X153" s="54">
        <v>-0.03</v>
      </c>
      <c r="Y153" s="59"/>
      <c r="Z153" s="37">
        <v>8.59</v>
      </c>
      <c r="AA153" s="37">
        <v>8.48</v>
      </c>
      <c r="AB153" s="37">
        <v>8.5299999999999994</v>
      </c>
      <c r="AC153" s="54">
        <v>-0.11</v>
      </c>
      <c r="AD153" s="59"/>
      <c r="AE153" s="37">
        <v>8.69</v>
      </c>
      <c r="AF153" s="37">
        <v>8.73</v>
      </c>
      <c r="AG153" s="37">
        <v>8.7100000000000009</v>
      </c>
      <c r="AH153" s="54">
        <v>0.04</v>
      </c>
      <c r="AI153" s="59"/>
      <c r="AJ153" s="37">
        <v>7.69</v>
      </c>
      <c r="AK153" s="37">
        <v>7.87</v>
      </c>
      <c r="AL153" s="37">
        <v>7.78</v>
      </c>
      <c r="AM153" s="54">
        <v>0.18</v>
      </c>
      <c r="AN153" s="59"/>
      <c r="AO153" s="37">
        <v>7.67</v>
      </c>
      <c r="AP153" s="95">
        <v>8.0299999999999994</v>
      </c>
      <c r="AQ153" s="37">
        <v>7.85</v>
      </c>
      <c r="AR153" s="54">
        <v>0.36</v>
      </c>
      <c r="AS153" s="59" t="s">
        <v>152</v>
      </c>
      <c r="AT153" s="37">
        <v>7.7</v>
      </c>
      <c r="AU153" s="37">
        <v>7.71</v>
      </c>
      <c r="AV153" s="37">
        <v>7.71</v>
      </c>
      <c r="AW153" s="54">
        <v>0.01</v>
      </c>
      <c r="AX153" s="59"/>
      <c r="AY153" s="37">
        <v>7.19</v>
      </c>
      <c r="AZ153" s="37">
        <v>7.22</v>
      </c>
      <c r="BA153" s="37">
        <v>7.2</v>
      </c>
      <c r="BB153" s="54">
        <v>0.03</v>
      </c>
      <c r="BC153" s="59"/>
      <c r="BD153" s="21"/>
      <c r="BE153" s="43" t="s">
        <v>157</v>
      </c>
      <c r="BF153" s="42" t="s">
        <v>157</v>
      </c>
      <c r="BG153" s="42" t="s">
        <v>157</v>
      </c>
      <c r="BH153" s="53" t="s">
        <v>157</v>
      </c>
      <c r="BI153" s="55"/>
      <c r="BJ153" s="42" t="s">
        <v>157</v>
      </c>
      <c r="BK153" s="42" t="s">
        <v>157</v>
      </c>
      <c r="BL153" s="42" t="s">
        <v>157</v>
      </c>
      <c r="BM153" s="53" t="s">
        <v>157</v>
      </c>
      <c r="BN153" s="55"/>
      <c r="BO153" s="42" t="s">
        <v>157</v>
      </c>
      <c r="BP153" s="42" t="s">
        <v>157</v>
      </c>
      <c r="BQ153" s="42" t="s">
        <v>157</v>
      </c>
      <c r="BR153" s="53" t="s">
        <v>157</v>
      </c>
      <c r="BS153" s="55"/>
      <c r="BT153" s="42" t="s">
        <v>157</v>
      </c>
      <c r="BU153" s="42" t="s">
        <v>157</v>
      </c>
      <c r="BV153" s="42" t="s">
        <v>157</v>
      </c>
      <c r="BW153" s="53" t="s">
        <v>157</v>
      </c>
      <c r="BX153" s="55"/>
      <c r="BY153" s="42" t="s">
        <v>157</v>
      </c>
      <c r="BZ153" s="42" t="s">
        <v>157</v>
      </c>
      <c r="CA153" s="42" t="s">
        <v>157</v>
      </c>
      <c r="CB153" s="53" t="s">
        <v>157</v>
      </c>
      <c r="CC153" s="55"/>
      <c r="CD153" s="42" t="s">
        <v>157</v>
      </c>
      <c r="CE153" s="42" t="s">
        <v>157</v>
      </c>
      <c r="CF153" s="42" t="s">
        <v>157</v>
      </c>
      <c r="CG153" s="53" t="s">
        <v>157</v>
      </c>
      <c r="CH153" s="55"/>
      <c r="CI153" s="42" t="s">
        <v>157</v>
      </c>
      <c r="CJ153" s="42" t="s">
        <v>157</v>
      </c>
      <c r="CK153" s="42" t="s">
        <v>157</v>
      </c>
      <c r="CL153" s="53" t="s">
        <v>157</v>
      </c>
      <c r="CM153" s="55"/>
      <c r="CN153" s="42" t="s">
        <v>157</v>
      </c>
      <c r="CO153" s="42" t="s">
        <v>157</v>
      </c>
      <c r="CP153" s="42" t="s">
        <v>157</v>
      </c>
      <c r="CQ153" s="53" t="s">
        <v>157</v>
      </c>
      <c r="CR153" s="55"/>
    </row>
    <row r="154" spans="1:96" s="32" customFormat="1" x14ac:dyDescent="0.25">
      <c r="A154" s="26" t="s">
        <v>118</v>
      </c>
      <c r="B154" s="23" t="s">
        <v>25</v>
      </c>
      <c r="C154" s="23">
        <v>2</v>
      </c>
      <c r="D154" s="23">
        <v>286542</v>
      </c>
      <c r="E154" s="23" t="s">
        <v>179</v>
      </c>
      <c r="F154" s="23" t="s">
        <v>12</v>
      </c>
      <c r="G154" s="23" t="s">
        <v>13</v>
      </c>
      <c r="H154" s="22" t="s">
        <v>192</v>
      </c>
      <c r="I154" s="43" t="s">
        <v>157</v>
      </c>
      <c r="J154" s="42" t="s">
        <v>157</v>
      </c>
      <c r="K154" s="42" t="s">
        <v>157</v>
      </c>
      <c r="L154" s="37">
        <v>7.77</v>
      </c>
      <c r="M154" s="37">
        <v>7.77</v>
      </c>
      <c r="N154" s="54" t="s">
        <v>157</v>
      </c>
      <c r="O154" s="59"/>
      <c r="P154" s="42" t="s">
        <v>157</v>
      </c>
      <c r="Q154" s="37">
        <v>8.77</v>
      </c>
      <c r="R154" s="37">
        <v>8.77</v>
      </c>
      <c r="S154" s="54" t="s">
        <v>157</v>
      </c>
      <c r="T154" s="59"/>
      <c r="U154" s="42" t="s">
        <v>157</v>
      </c>
      <c r="V154" s="95">
        <v>8.48</v>
      </c>
      <c r="W154" s="37">
        <v>8.48</v>
      </c>
      <c r="X154" s="54" t="s">
        <v>157</v>
      </c>
      <c r="Y154" s="59"/>
      <c r="Z154" s="42" t="s">
        <v>157</v>
      </c>
      <c r="AA154" s="37">
        <v>8.81</v>
      </c>
      <c r="AB154" s="37">
        <v>8.81</v>
      </c>
      <c r="AC154" s="54" t="s">
        <v>157</v>
      </c>
      <c r="AD154" s="59"/>
      <c r="AE154" s="42" t="s">
        <v>157</v>
      </c>
      <c r="AF154" s="37">
        <v>8.6199999999999992</v>
      </c>
      <c r="AG154" s="37">
        <v>8.6199999999999992</v>
      </c>
      <c r="AH154" s="54" t="s">
        <v>157</v>
      </c>
      <c r="AI154" s="59"/>
      <c r="AJ154" s="42" t="s">
        <v>157</v>
      </c>
      <c r="AK154" s="95">
        <v>8.16</v>
      </c>
      <c r="AL154" s="37">
        <v>8.16</v>
      </c>
      <c r="AM154" s="54" t="s">
        <v>157</v>
      </c>
      <c r="AN154" s="59"/>
      <c r="AO154" s="42" t="s">
        <v>157</v>
      </c>
      <c r="AP154" s="95">
        <v>8.27</v>
      </c>
      <c r="AQ154" s="37">
        <v>8.27</v>
      </c>
      <c r="AR154" s="54" t="s">
        <v>157</v>
      </c>
      <c r="AS154" s="59"/>
      <c r="AT154" s="42" t="s">
        <v>157</v>
      </c>
      <c r="AU154" s="95">
        <v>8.0500000000000007</v>
      </c>
      <c r="AV154" s="37">
        <v>8.0500000000000007</v>
      </c>
      <c r="AW154" s="54" t="s">
        <v>157</v>
      </c>
      <c r="AX154" s="59"/>
      <c r="AY154" s="42" t="s">
        <v>157</v>
      </c>
      <c r="AZ154" s="37">
        <v>7.28</v>
      </c>
      <c r="BA154" s="37">
        <v>7.28</v>
      </c>
      <c r="BB154" s="54" t="s">
        <v>157</v>
      </c>
      <c r="BC154" s="59"/>
      <c r="BD154" s="21"/>
      <c r="BE154" s="43" t="s">
        <v>157</v>
      </c>
      <c r="BF154" s="42" t="s">
        <v>157</v>
      </c>
      <c r="BG154" s="42" t="s">
        <v>157</v>
      </c>
      <c r="BH154" s="53" t="s">
        <v>157</v>
      </c>
      <c r="BI154" s="55"/>
      <c r="BJ154" s="42" t="s">
        <v>157</v>
      </c>
      <c r="BK154" s="42" t="s">
        <v>157</v>
      </c>
      <c r="BL154" s="42" t="s">
        <v>157</v>
      </c>
      <c r="BM154" s="54" t="s">
        <v>157</v>
      </c>
      <c r="BN154" s="59"/>
      <c r="BO154" s="42" t="s">
        <v>157</v>
      </c>
      <c r="BP154" s="42" t="s">
        <v>157</v>
      </c>
      <c r="BQ154" s="42" t="s">
        <v>157</v>
      </c>
      <c r="BR154" s="53" t="s">
        <v>157</v>
      </c>
      <c r="BS154" s="55"/>
      <c r="BT154" s="42" t="s">
        <v>157</v>
      </c>
      <c r="BU154" s="42" t="s">
        <v>157</v>
      </c>
      <c r="BV154" s="42" t="s">
        <v>157</v>
      </c>
      <c r="BW154" s="53" t="s">
        <v>157</v>
      </c>
      <c r="BX154" s="55"/>
      <c r="BY154" s="42" t="s">
        <v>157</v>
      </c>
      <c r="BZ154" s="42" t="s">
        <v>157</v>
      </c>
      <c r="CA154" s="42" t="s">
        <v>157</v>
      </c>
      <c r="CB154" s="53" t="s">
        <v>157</v>
      </c>
      <c r="CC154" s="55"/>
      <c r="CD154" s="42" t="s">
        <v>157</v>
      </c>
      <c r="CE154" s="42" t="s">
        <v>157</v>
      </c>
      <c r="CF154" s="42" t="s">
        <v>157</v>
      </c>
      <c r="CG154" s="53" t="s">
        <v>157</v>
      </c>
      <c r="CH154" s="55"/>
      <c r="CI154" s="42" t="s">
        <v>157</v>
      </c>
      <c r="CJ154" s="42" t="s">
        <v>157</v>
      </c>
      <c r="CK154" s="42" t="s">
        <v>157</v>
      </c>
      <c r="CL154" s="53" t="s">
        <v>157</v>
      </c>
      <c r="CM154" s="55"/>
      <c r="CN154" s="42" t="s">
        <v>157</v>
      </c>
      <c r="CO154" s="42" t="s">
        <v>157</v>
      </c>
      <c r="CP154" s="42" t="s">
        <v>157</v>
      </c>
      <c r="CQ154" s="53" t="s">
        <v>157</v>
      </c>
      <c r="CR154" s="55"/>
    </row>
    <row r="155" spans="1:96" x14ac:dyDescent="0.25">
      <c r="A155" s="26" t="s">
        <v>118</v>
      </c>
      <c r="B155" s="23">
        <v>123</v>
      </c>
      <c r="C155" s="23">
        <v>2</v>
      </c>
      <c r="D155" s="23">
        <v>444372</v>
      </c>
      <c r="E155" s="23" t="s">
        <v>135</v>
      </c>
      <c r="F155" s="23" t="s">
        <v>12</v>
      </c>
      <c r="G155" s="23" t="s">
        <v>13</v>
      </c>
      <c r="H155" s="22" t="s">
        <v>192</v>
      </c>
      <c r="I155" s="34">
        <v>7.9</v>
      </c>
      <c r="J155" s="37">
        <v>7.31</v>
      </c>
      <c r="K155" s="37">
        <v>7.66</v>
      </c>
      <c r="L155" s="37">
        <v>7.7</v>
      </c>
      <c r="M155" s="37">
        <v>7.68</v>
      </c>
      <c r="N155" s="54">
        <v>0.04</v>
      </c>
      <c r="O155" s="59"/>
      <c r="P155" s="37">
        <v>8.9</v>
      </c>
      <c r="Q155" s="37">
        <v>8.8000000000000007</v>
      </c>
      <c r="R155" s="37">
        <v>8.85</v>
      </c>
      <c r="S155" s="54">
        <v>-0.1</v>
      </c>
      <c r="T155" s="59"/>
      <c r="U155" s="37">
        <v>8.57</v>
      </c>
      <c r="V155" s="95">
        <v>8.4600000000000009</v>
      </c>
      <c r="W155" s="37">
        <v>8.51</v>
      </c>
      <c r="X155" s="54">
        <v>-0.11</v>
      </c>
      <c r="Y155" s="59"/>
      <c r="Z155" s="38">
        <v>9.0299999999999994</v>
      </c>
      <c r="AA155" s="37">
        <v>8.8699999999999992</v>
      </c>
      <c r="AB155" s="37">
        <v>8.9499999999999993</v>
      </c>
      <c r="AC155" s="54">
        <v>-0.16</v>
      </c>
      <c r="AD155" s="59"/>
      <c r="AE155" s="37">
        <v>8.6</v>
      </c>
      <c r="AF155" s="37">
        <v>8.4499999999999993</v>
      </c>
      <c r="AG155" s="37">
        <v>8.52</v>
      </c>
      <c r="AH155" s="54">
        <v>-0.15</v>
      </c>
      <c r="AI155" s="59"/>
      <c r="AJ155" s="37">
        <v>7.99</v>
      </c>
      <c r="AK155" s="95">
        <v>8.3800000000000008</v>
      </c>
      <c r="AL155" s="37">
        <v>8.18</v>
      </c>
      <c r="AM155" s="54">
        <v>0.39</v>
      </c>
      <c r="AN155" s="59" t="s">
        <v>152</v>
      </c>
      <c r="AO155" s="37">
        <v>8.26</v>
      </c>
      <c r="AP155" s="95">
        <v>8.65</v>
      </c>
      <c r="AQ155" s="37">
        <v>8.4499999999999993</v>
      </c>
      <c r="AR155" s="54">
        <v>0.39</v>
      </c>
      <c r="AS155" s="59" t="s">
        <v>152</v>
      </c>
      <c r="AT155" s="37">
        <v>7.71</v>
      </c>
      <c r="AU155" s="95">
        <v>8.11</v>
      </c>
      <c r="AV155" s="37">
        <v>7.91</v>
      </c>
      <c r="AW155" s="54">
        <v>0.4</v>
      </c>
      <c r="AX155" s="59" t="s">
        <v>152</v>
      </c>
      <c r="AY155" s="36">
        <v>6.82</v>
      </c>
      <c r="AZ155" s="37">
        <v>7.76</v>
      </c>
      <c r="BA155" s="37">
        <v>7.38</v>
      </c>
      <c r="BB155" s="54">
        <v>0.94</v>
      </c>
      <c r="BC155" s="59" t="s">
        <v>152</v>
      </c>
      <c r="BD155" s="21"/>
      <c r="BE155" s="43" t="s">
        <v>157</v>
      </c>
      <c r="BF155" s="42" t="s">
        <v>157</v>
      </c>
      <c r="BG155" s="42" t="s">
        <v>157</v>
      </c>
      <c r="BH155" s="53" t="s">
        <v>157</v>
      </c>
      <c r="BI155" s="55"/>
      <c r="BJ155" s="42" t="s">
        <v>157</v>
      </c>
      <c r="BK155" s="42" t="s">
        <v>157</v>
      </c>
      <c r="BL155" s="42" t="s">
        <v>157</v>
      </c>
      <c r="BM155" s="54" t="s">
        <v>157</v>
      </c>
      <c r="BN155" s="59"/>
      <c r="BO155" s="42" t="s">
        <v>157</v>
      </c>
      <c r="BP155" s="42" t="s">
        <v>157</v>
      </c>
      <c r="BQ155" s="42" t="s">
        <v>157</v>
      </c>
      <c r="BR155" s="53" t="s">
        <v>157</v>
      </c>
      <c r="BS155" s="55"/>
      <c r="BT155" s="42" t="s">
        <v>157</v>
      </c>
      <c r="BU155" s="42" t="s">
        <v>157</v>
      </c>
      <c r="BV155" s="42" t="s">
        <v>157</v>
      </c>
      <c r="BW155" s="53" t="s">
        <v>157</v>
      </c>
      <c r="BX155" s="55"/>
      <c r="BY155" s="42" t="s">
        <v>157</v>
      </c>
      <c r="BZ155" s="42" t="s">
        <v>157</v>
      </c>
      <c r="CA155" s="42" t="s">
        <v>157</v>
      </c>
      <c r="CB155" s="53" t="s">
        <v>157</v>
      </c>
      <c r="CC155" s="55"/>
      <c r="CD155" s="42" t="s">
        <v>157</v>
      </c>
      <c r="CE155" s="42" t="s">
        <v>157</v>
      </c>
      <c r="CF155" s="42" t="s">
        <v>157</v>
      </c>
      <c r="CG155" s="53" t="s">
        <v>157</v>
      </c>
      <c r="CH155" s="55"/>
      <c r="CI155" s="42" t="s">
        <v>157</v>
      </c>
      <c r="CJ155" s="42" t="s">
        <v>157</v>
      </c>
      <c r="CK155" s="42" t="s">
        <v>157</v>
      </c>
      <c r="CL155" s="53" t="s">
        <v>157</v>
      </c>
      <c r="CM155" s="55"/>
      <c r="CN155" s="42" t="s">
        <v>157</v>
      </c>
      <c r="CO155" s="42" t="s">
        <v>157</v>
      </c>
      <c r="CP155" s="42" t="s">
        <v>157</v>
      </c>
      <c r="CQ155" s="53" t="s">
        <v>157</v>
      </c>
      <c r="CR155" s="55"/>
    </row>
    <row r="156" spans="1:96" x14ac:dyDescent="0.25">
      <c r="A156" s="26" t="s">
        <v>118</v>
      </c>
      <c r="B156" s="23">
        <v>123</v>
      </c>
      <c r="C156" s="23">
        <v>2</v>
      </c>
      <c r="D156" s="23">
        <v>343004</v>
      </c>
      <c r="E156" s="23" t="s">
        <v>136</v>
      </c>
      <c r="F156" s="23" t="s">
        <v>12</v>
      </c>
      <c r="G156" s="23" t="s">
        <v>13</v>
      </c>
      <c r="H156" s="22" t="s">
        <v>192</v>
      </c>
      <c r="I156" s="34">
        <v>7.93</v>
      </c>
      <c r="J156" s="37">
        <v>7.87</v>
      </c>
      <c r="K156" s="37">
        <v>7.64</v>
      </c>
      <c r="L156" s="37">
        <v>7.86</v>
      </c>
      <c r="M156" s="37">
        <v>7.75</v>
      </c>
      <c r="N156" s="54">
        <v>0.22</v>
      </c>
      <c r="O156" s="59"/>
      <c r="P156" s="37">
        <v>8.6</v>
      </c>
      <c r="Q156" s="37">
        <v>8.89</v>
      </c>
      <c r="R156" s="37">
        <v>8.75</v>
      </c>
      <c r="S156" s="54">
        <v>0.28999999999999998</v>
      </c>
      <c r="T156" s="59" t="s">
        <v>152</v>
      </c>
      <c r="U156" s="37">
        <v>8.26</v>
      </c>
      <c r="V156" s="95">
        <v>8.61</v>
      </c>
      <c r="W156" s="37">
        <v>8.43</v>
      </c>
      <c r="X156" s="54">
        <v>0.35</v>
      </c>
      <c r="Y156" s="59" t="s">
        <v>152</v>
      </c>
      <c r="Z156" s="37">
        <v>8.67</v>
      </c>
      <c r="AA156" s="37">
        <v>8.73</v>
      </c>
      <c r="AB156" s="37">
        <v>8.6999999999999993</v>
      </c>
      <c r="AC156" s="54">
        <v>0.06</v>
      </c>
      <c r="AD156" s="59"/>
      <c r="AE156" s="37">
        <v>7.61</v>
      </c>
      <c r="AF156" s="37">
        <v>8.27</v>
      </c>
      <c r="AG156" s="37">
        <v>7.94</v>
      </c>
      <c r="AH156" s="54">
        <v>0.66</v>
      </c>
      <c r="AI156" s="59" t="s">
        <v>152</v>
      </c>
      <c r="AJ156" s="37">
        <v>7.4</v>
      </c>
      <c r="AK156" s="37">
        <v>7.8</v>
      </c>
      <c r="AL156" s="37">
        <v>7.6</v>
      </c>
      <c r="AM156" s="54">
        <v>0.4</v>
      </c>
      <c r="AN156" s="59" t="s">
        <v>152</v>
      </c>
      <c r="AO156" s="37">
        <v>7.58</v>
      </c>
      <c r="AP156" s="95">
        <v>8.18</v>
      </c>
      <c r="AQ156" s="37">
        <v>7.88</v>
      </c>
      <c r="AR156" s="54">
        <v>0.6</v>
      </c>
      <c r="AS156" s="59" t="s">
        <v>152</v>
      </c>
      <c r="AT156" s="37">
        <v>7.22</v>
      </c>
      <c r="AU156" s="37">
        <v>7.42</v>
      </c>
      <c r="AV156" s="37">
        <v>7.32</v>
      </c>
      <c r="AW156" s="54">
        <v>0.2</v>
      </c>
      <c r="AX156" s="59"/>
      <c r="AY156" s="37">
        <v>7.82</v>
      </c>
      <c r="AZ156" s="37">
        <v>8.25</v>
      </c>
      <c r="BA156" s="37">
        <v>8.02</v>
      </c>
      <c r="BB156" s="54">
        <v>0.43</v>
      </c>
      <c r="BC156" s="59" t="s">
        <v>152</v>
      </c>
      <c r="BD156" s="21"/>
      <c r="BE156" s="43" t="s">
        <v>157</v>
      </c>
      <c r="BF156" s="42" t="s">
        <v>157</v>
      </c>
      <c r="BG156" s="42" t="s">
        <v>157</v>
      </c>
      <c r="BH156" s="53" t="s">
        <v>157</v>
      </c>
      <c r="BI156" s="55"/>
      <c r="BJ156" s="42" t="s">
        <v>157</v>
      </c>
      <c r="BK156" s="42" t="s">
        <v>157</v>
      </c>
      <c r="BL156" s="42" t="s">
        <v>157</v>
      </c>
      <c r="BM156" s="53" t="s">
        <v>157</v>
      </c>
      <c r="BN156" s="55"/>
      <c r="BO156" s="42" t="s">
        <v>157</v>
      </c>
      <c r="BP156" s="42" t="s">
        <v>157</v>
      </c>
      <c r="BQ156" s="42" t="s">
        <v>157</v>
      </c>
      <c r="BR156" s="53" t="s">
        <v>157</v>
      </c>
      <c r="BS156" s="55"/>
      <c r="BT156" s="42" t="s">
        <v>157</v>
      </c>
      <c r="BU156" s="42" t="s">
        <v>157</v>
      </c>
      <c r="BV156" s="42" t="s">
        <v>157</v>
      </c>
      <c r="BW156" s="53" t="s">
        <v>157</v>
      </c>
      <c r="BX156" s="55"/>
      <c r="BY156" s="42" t="s">
        <v>157</v>
      </c>
      <c r="BZ156" s="42" t="s">
        <v>157</v>
      </c>
      <c r="CA156" s="42" t="s">
        <v>157</v>
      </c>
      <c r="CB156" s="53" t="s">
        <v>157</v>
      </c>
      <c r="CC156" s="55"/>
      <c r="CD156" s="42" t="s">
        <v>157</v>
      </c>
      <c r="CE156" s="42" t="s">
        <v>157</v>
      </c>
      <c r="CF156" s="42" t="s">
        <v>157</v>
      </c>
      <c r="CG156" s="53" t="s">
        <v>157</v>
      </c>
      <c r="CH156" s="55"/>
      <c r="CI156" s="42" t="s">
        <v>157</v>
      </c>
      <c r="CJ156" s="42" t="s">
        <v>157</v>
      </c>
      <c r="CK156" s="42" t="s">
        <v>157</v>
      </c>
      <c r="CL156" s="53" t="s">
        <v>157</v>
      </c>
      <c r="CM156" s="55"/>
      <c r="CN156" s="42" t="s">
        <v>157</v>
      </c>
      <c r="CO156" s="42" t="s">
        <v>157</v>
      </c>
      <c r="CP156" s="42" t="s">
        <v>157</v>
      </c>
      <c r="CQ156" s="53" t="s">
        <v>157</v>
      </c>
      <c r="CR156" s="55"/>
    </row>
    <row r="157" spans="1:96" s="32" customFormat="1" ht="15.75" thickBot="1" x14ac:dyDescent="0.3">
      <c r="A157" s="26" t="s">
        <v>118</v>
      </c>
      <c r="B157" s="23" t="s">
        <v>25</v>
      </c>
      <c r="C157" s="23">
        <v>2</v>
      </c>
      <c r="D157" s="23">
        <v>415604</v>
      </c>
      <c r="E157" s="23" t="s">
        <v>181</v>
      </c>
      <c r="F157" s="23" t="s">
        <v>12</v>
      </c>
      <c r="G157" s="23" t="s">
        <v>13</v>
      </c>
      <c r="H157" s="22" t="s">
        <v>192</v>
      </c>
      <c r="I157" s="43" t="s">
        <v>157</v>
      </c>
      <c r="J157" s="42" t="s">
        <v>157</v>
      </c>
      <c r="K157" s="42" t="s">
        <v>157</v>
      </c>
      <c r="L157" s="37">
        <v>7.53</v>
      </c>
      <c r="M157" s="37">
        <v>7.53</v>
      </c>
      <c r="N157" s="54" t="s">
        <v>157</v>
      </c>
      <c r="O157" s="59"/>
      <c r="P157" s="42" t="s">
        <v>157</v>
      </c>
      <c r="Q157" s="37">
        <v>8.5500000000000007</v>
      </c>
      <c r="R157" s="37">
        <v>8.5500000000000007</v>
      </c>
      <c r="S157" s="54" t="s">
        <v>157</v>
      </c>
      <c r="T157" s="59"/>
      <c r="U157" s="42" t="s">
        <v>157</v>
      </c>
      <c r="V157" s="95">
        <v>8.0299999999999994</v>
      </c>
      <c r="W157" s="37">
        <v>8.0299999999999994</v>
      </c>
      <c r="X157" s="54" t="s">
        <v>157</v>
      </c>
      <c r="Y157" s="59"/>
      <c r="Z157" s="42" t="s">
        <v>157</v>
      </c>
      <c r="AA157" s="37">
        <v>8.35</v>
      </c>
      <c r="AB157" s="37">
        <v>8.35</v>
      </c>
      <c r="AC157" s="54" t="s">
        <v>157</v>
      </c>
      <c r="AD157" s="59"/>
      <c r="AE157" s="42" t="s">
        <v>157</v>
      </c>
      <c r="AF157" s="37">
        <v>8.1</v>
      </c>
      <c r="AG157" s="37">
        <v>8.1</v>
      </c>
      <c r="AH157" s="54" t="s">
        <v>157</v>
      </c>
      <c r="AI157" s="59"/>
      <c r="AJ157" s="42" t="s">
        <v>157</v>
      </c>
      <c r="AK157" s="37">
        <v>7.54</v>
      </c>
      <c r="AL157" s="37">
        <v>7.54</v>
      </c>
      <c r="AM157" s="54" t="s">
        <v>157</v>
      </c>
      <c r="AN157" s="59"/>
      <c r="AO157" s="42" t="s">
        <v>157</v>
      </c>
      <c r="AP157" s="37">
        <v>7.8</v>
      </c>
      <c r="AQ157" s="37">
        <v>7.8</v>
      </c>
      <c r="AR157" s="54" t="s">
        <v>157</v>
      </c>
      <c r="AS157" s="59"/>
      <c r="AT157" s="42" t="s">
        <v>157</v>
      </c>
      <c r="AU157" s="37">
        <v>7.29</v>
      </c>
      <c r="AV157" s="37">
        <v>7.29</v>
      </c>
      <c r="AW157" s="54" t="s">
        <v>157</v>
      </c>
      <c r="AX157" s="59"/>
      <c r="AY157" s="42" t="s">
        <v>157</v>
      </c>
      <c r="AZ157" s="37">
        <v>7.87</v>
      </c>
      <c r="BA157" s="37">
        <v>7.87</v>
      </c>
      <c r="BB157" s="54" t="s">
        <v>157</v>
      </c>
      <c r="BC157" s="59"/>
      <c r="BD157" s="21"/>
      <c r="BE157" s="43" t="s">
        <v>157</v>
      </c>
      <c r="BF157" s="42" t="s">
        <v>157</v>
      </c>
      <c r="BG157" s="42" t="s">
        <v>157</v>
      </c>
      <c r="BH157" s="53" t="s">
        <v>157</v>
      </c>
      <c r="BI157" s="55"/>
      <c r="BJ157" s="42" t="s">
        <v>157</v>
      </c>
      <c r="BK157" s="42" t="s">
        <v>157</v>
      </c>
      <c r="BL157" s="42" t="s">
        <v>157</v>
      </c>
      <c r="BM157" s="54" t="s">
        <v>157</v>
      </c>
      <c r="BN157" s="59"/>
      <c r="BO157" s="42" t="s">
        <v>157</v>
      </c>
      <c r="BP157" s="42" t="s">
        <v>157</v>
      </c>
      <c r="BQ157" s="42" t="s">
        <v>157</v>
      </c>
      <c r="BR157" s="53" t="s">
        <v>157</v>
      </c>
      <c r="BS157" s="55"/>
      <c r="BT157" s="42" t="s">
        <v>157</v>
      </c>
      <c r="BU157" s="42" t="s">
        <v>157</v>
      </c>
      <c r="BV157" s="42" t="s">
        <v>157</v>
      </c>
      <c r="BW157" s="53" t="s">
        <v>157</v>
      </c>
      <c r="BX157" s="55"/>
      <c r="BY157" s="42" t="s">
        <v>157</v>
      </c>
      <c r="BZ157" s="42" t="s">
        <v>157</v>
      </c>
      <c r="CA157" s="42" t="s">
        <v>157</v>
      </c>
      <c r="CB157" s="53" t="s">
        <v>157</v>
      </c>
      <c r="CC157" s="55"/>
      <c r="CD157" s="42" t="s">
        <v>157</v>
      </c>
      <c r="CE157" s="42" t="s">
        <v>157</v>
      </c>
      <c r="CF157" s="42" t="s">
        <v>157</v>
      </c>
      <c r="CG157" s="53" t="s">
        <v>157</v>
      </c>
      <c r="CH157" s="55"/>
      <c r="CI157" s="42" t="s">
        <v>157</v>
      </c>
      <c r="CJ157" s="42" t="s">
        <v>157</v>
      </c>
      <c r="CK157" s="42" t="s">
        <v>157</v>
      </c>
      <c r="CL157" s="53" t="s">
        <v>157</v>
      </c>
      <c r="CM157" s="55"/>
      <c r="CN157" s="42" t="s">
        <v>157</v>
      </c>
      <c r="CO157" s="42" t="s">
        <v>157</v>
      </c>
      <c r="CP157" s="42" t="s">
        <v>157</v>
      </c>
      <c r="CQ157" s="53" t="s">
        <v>157</v>
      </c>
      <c r="CR157" s="55"/>
    </row>
    <row r="158" spans="1:96" s="32" customFormat="1" ht="15.75" thickTop="1" x14ac:dyDescent="0.25">
      <c r="A158" s="77" t="s">
        <v>137</v>
      </c>
      <c r="B158" s="78"/>
      <c r="C158" s="78" t="s">
        <v>11</v>
      </c>
      <c r="D158" s="78"/>
      <c r="E158" s="78" t="s">
        <v>162</v>
      </c>
      <c r="F158" s="78" t="s">
        <v>12</v>
      </c>
      <c r="G158" s="78" t="s">
        <v>13</v>
      </c>
      <c r="H158" s="78"/>
      <c r="I158" s="79">
        <f>IFERROR(AVERAGE(I160:I174),"-")</f>
        <v>7.7386666666666653</v>
      </c>
      <c r="J158" s="80">
        <f t="shared" ref="J158:M158" si="310">IFERROR(AVERAGE(J160:J174),"-")</f>
        <v>7.8207142857142875</v>
      </c>
      <c r="K158" s="80">
        <f t="shared" si="310"/>
        <v>7.745333333333333</v>
      </c>
      <c r="L158" s="80">
        <f t="shared" si="310"/>
        <v>7.9360000000000008</v>
      </c>
      <c r="M158" s="80">
        <f t="shared" si="310"/>
        <v>7.8400000000000007</v>
      </c>
      <c r="N158" s="50">
        <f t="shared" ref="N158:N159" si="311">IFERROR(L158-K158,"")</f>
        <v>0.19066666666666787</v>
      </c>
      <c r="O158" s="81"/>
      <c r="P158" s="79">
        <f t="shared" ref="P158:R158" si="312">IFERROR(AVERAGE(P160:P174),"-")</f>
        <v>8.6973333333333347</v>
      </c>
      <c r="Q158" s="80">
        <f t="shared" si="312"/>
        <v>8.8646666666666665</v>
      </c>
      <c r="R158" s="80">
        <f t="shared" si="312"/>
        <v>8.7806666666666651</v>
      </c>
      <c r="S158" s="50">
        <f>IFERROR(Q158-P158,"")</f>
        <v>0.16733333333333178</v>
      </c>
      <c r="T158" s="81"/>
      <c r="U158" s="79">
        <f t="shared" ref="U158:W158" si="313">IFERROR(AVERAGE(U160:U174),"-")</f>
        <v>8.5586666666666655</v>
      </c>
      <c r="V158" s="80">
        <f t="shared" si="313"/>
        <v>8.7439999999999998</v>
      </c>
      <c r="W158" s="80">
        <f t="shared" si="313"/>
        <v>8.6506666666666661</v>
      </c>
      <c r="X158" s="50">
        <f>IFERROR(V158-U158,"")</f>
        <v>0.18533333333333424</v>
      </c>
      <c r="Y158" s="81"/>
      <c r="Z158" s="79">
        <f t="shared" ref="Z158:AB158" si="314">IFERROR(AVERAGE(Z160:Z174),"-")</f>
        <v>8.5713333333333335</v>
      </c>
      <c r="AA158" s="80">
        <f t="shared" si="314"/>
        <v>8.721333333333332</v>
      </c>
      <c r="AB158" s="80">
        <f t="shared" si="314"/>
        <v>8.6466666666666683</v>
      </c>
      <c r="AC158" s="50">
        <f>IFERROR(AA158-Z158,"")</f>
        <v>0.14999999999999858</v>
      </c>
      <c r="AD158" s="81"/>
      <c r="AE158" s="79">
        <f t="shared" ref="AE158:AG158" si="315">IFERROR(AVERAGE(AE160:AE174),"-")</f>
        <v>8.4760000000000009</v>
      </c>
      <c r="AF158" s="80">
        <f t="shared" si="315"/>
        <v>8.570666666666666</v>
      </c>
      <c r="AG158" s="80">
        <f t="shared" si="315"/>
        <v>8.5253333333333341</v>
      </c>
      <c r="AH158" s="50">
        <f>IFERROR(AF158-AE158,"")</f>
        <v>9.4666666666665122E-2</v>
      </c>
      <c r="AI158" s="81"/>
      <c r="AJ158" s="79">
        <f t="shared" ref="AJ158:AL158" si="316">IFERROR(AVERAGE(AJ160:AJ174),"-")</f>
        <v>7.9639999999999995</v>
      </c>
      <c r="AK158" s="80">
        <f t="shared" si="316"/>
        <v>8.1780000000000008</v>
      </c>
      <c r="AL158" s="80">
        <f t="shared" si="316"/>
        <v>8.07</v>
      </c>
      <c r="AM158" s="50">
        <f>IFERROR(AK158-AJ158,"")</f>
        <v>0.2140000000000013</v>
      </c>
      <c r="AN158" s="81"/>
      <c r="AO158" s="79">
        <f t="shared" ref="AO158:AQ158" si="317">IFERROR(AVERAGE(AO160:AO174),"-")</f>
        <v>8.1113333333333344</v>
      </c>
      <c r="AP158" s="80">
        <f t="shared" si="317"/>
        <v>8.3606666666666669</v>
      </c>
      <c r="AQ158" s="80">
        <f t="shared" si="317"/>
        <v>8.2360000000000007</v>
      </c>
      <c r="AR158" s="50">
        <f>IFERROR(AP158-AO158,"")</f>
        <v>0.24933333333333252</v>
      </c>
      <c r="AS158" s="81"/>
      <c r="AT158" s="79">
        <f t="shared" ref="AT158:AV158" si="318">IFERROR(AVERAGE(AT160:AT174),"-")</f>
        <v>7.817333333333333</v>
      </c>
      <c r="AU158" s="80">
        <f t="shared" si="318"/>
        <v>7.9946666666666681</v>
      </c>
      <c r="AV158" s="80">
        <f t="shared" si="318"/>
        <v>7.9053333333333331</v>
      </c>
      <c r="AW158" s="50">
        <f>IFERROR(AU158-AT158,"")</f>
        <v>0.17733333333333512</v>
      </c>
      <c r="AX158" s="81"/>
      <c r="AY158" s="79">
        <f t="shared" ref="AY158:BA158" si="319">IFERROR(AVERAGE(AY160:AY174),"-")</f>
        <v>8.0893333333333342</v>
      </c>
      <c r="AZ158" s="80">
        <f t="shared" si="319"/>
        <v>8.1720000000000006</v>
      </c>
      <c r="BA158" s="80">
        <f t="shared" si="319"/>
        <v>8.1326666666666654</v>
      </c>
      <c r="BB158" s="50">
        <f>IFERROR(AZ158-AY158,"")</f>
        <v>8.2666666666666444E-2</v>
      </c>
      <c r="BC158" s="81"/>
      <c r="BD158" s="21"/>
      <c r="BE158" s="79">
        <f t="shared" ref="BE158:BG158" si="320">IFERROR(AVERAGE(BE160:BE174),"-")</f>
        <v>8.1199999999999992</v>
      </c>
      <c r="BF158" s="80">
        <f t="shared" si="320"/>
        <v>7.95</v>
      </c>
      <c r="BG158" s="80">
        <f t="shared" si="320"/>
        <v>8.0299999999999994</v>
      </c>
      <c r="BH158" s="50">
        <f>IFERROR(BF158-BE158,"")</f>
        <v>-0.16999999999999904</v>
      </c>
      <c r="BI158" s="81"/>
      <c r="BJ158" s="79" t="str">
        <f t="shared" ref="BJ158:BL158" si="321">IFERROR(AVERAGE(BJ160:BJ174),"-")</f>
        <v>-</v>
      </c>
      <c r="BK158" s="80">
        <f t="shared" si="321"/>
        <v>8.23</v>
      </c>
      <c r="BL158" s="80">
        <f t="shared" si="321"/>
        <v>8.23</v>
      </c>
      <c r="BM158" s="50" t="str">
        <f>IFERROR(BK158-BJ158,"")</f>
        <v/>
      </c>
      <c r="BN158" s="81"/>
      <c r="BO158" s="79">
        <f t="shared" ref="BO158:BQ158" si="322">IFERROR(AVERAGE(BO160:BO174),"-")</f>
        <v>7.96</v>
      </c>
      <c r="BP158" s="80">
        <f t="shared" si="322"/>
        <v>8.0299999999999994</v>
      </c>
      <c r="BQ158" s="80">
        <f t="shared" si="322"/>
        <v>8</v>
      </c>
      <c r="BR158" s="50">
        <f>IFERROR(BP158-BO158,"")</f>
        <v>6.9999999999999396E-2</v>
      </c>
      <c r="BS158" s="81"/>
      <c r="BT158" s="79">
        <f t="shared" ref="BT158:BV158" si="323">IFERROR(AVERAGE(BT160:BT174),"-")</f>
        <v>8.4</v>
      </c>
      <c r="BU158" s="80">
        <f t="shared" si="323"/>
        <v>8.6300000000000008</v>
      </c>
      <c r="BV158" s="80">
        <f t="shared" si="323"/>
        <v>8.51</v>
      </c>
      <c r="BW158" s="50">
        <f>IFERROR(BU158-BT158,"")</f>
        <v>0.23000000000000043</v>
      </c>
      <c r="BX158" s="81"/>
      <c r="BY158" s="79">
        <f t="shared" ref="BY158:CA158" si="324">IFERROR(AVERAGE(BY160:BY174),"-")</f>
        <v>7.92</v>
      </c>
      <c r="BZ158" s="80">
        <f t="shared" si="324"/>
        <v>8.2799999999999994</v>
      </c>
      <c r="CA158" s="80">
        <f t="shared" si="324"/>
        <v>8.1</v>
      </c>
      <c r="CB158" s="50">
        <f>IFERROR(BZ158-BY158,"")</f>
        <v>0.35999999999999943</v>
      </c>
      <c r="CC158" s="81"/>
      <c r="CD158" s="79">
        <f t="shared" ref="CD158:CF158" si="325">IFERROR(AVERAGE(CD160:CD174),"-")</f>
        <v>8.01</v>
      </c>
      <c r="CE158" s="80">
        <f t="shared" si="325"/>
        <v>8.3000000000000007</v>
      </c>
      <c r="CF158" s="80">
        <f t="shared" si="325"/>
        <v>8.15</v>
      </c>
      <c r="CG158" s="50">
        <f>IFERROR(CE158-CD158,"")</f>
        <v>0.29000000000000092</v>
      </c>
      <c r="CH158" s="81"/>
      <c r="CI158" s="79">
        <f t="shared" ref="CI158:CK158" si="326">IFERROR(AVERAGE(CI160:CI174),"-")</f>
        <v>7.83</v>
      </c>
      <c r="CJ158" s="80">
        <f t="shared" si="326"/>
        <v>8.27</v>
      </c>
      <c r="CK158" s="80">
        <f t="shared" si="326"/>
        <v>8.0500000000000007</v>
      </c>
      <c r="CL158" s="50">
        <f>IFERROR(CJ158-CI158,"")</f>
        <v>0.4399999999999995</v>
      </c>
      <c r="CM158" s="81"/>
      <c r="CN158" s="79">
        <f t="shared" ref="CN158:CP158" si="327">IFERROR(AVERAGE(CN160:CN174),"-")</f>
        <v>7.38</v>
      </c>
      <c r="CO158" s="80">
        <f t="shared" si="327"/>
        <v>8.11</v>
      </c>
      <c r="CP158" s="80">
        <f t="shared" si="327"/>
        <v>7.79</v>
      </c>
      <c r="CQ158" s="50">
        <f>IFERROR(CO158-CN158,"")</f>
        <v>0.72999999999999954</v>
      </c>
      <c r="CR158" s="81"/>
    </row>
    <row r="159" spans="1:96" s="32" customFormat="1" ht="15.75" thickBot="1" x14ac:dyDescent="0.3">
      <c r="A159" s="82" t="s">
        <v>137</v>
      </c>
      <c r="B159" s="83"/>
      <c r="C159" s="83" t="s">
        <v>11</v>
      </c>
      <c r="D159" s="83"/>
      <c r="E159" s="83" t="s">
        <v>163</v>
      </c>
      <c r="F159" s="83" t="s">
        <v>12</v>
      </c>
      <c r="G159" s="83" t="s">
        <v>13</v>
      </c>
      <c r="H159" s="83"/>
      <c r="I159" s="28">
        <f>IFERROR(AVERAGE(I160:I172,I174),"-")</f>
        <v>7.7085714285714273</v>
      </c>
      <c r="J159" s="29">
        <f t="shared" ref="J159:M159" si="328">IFERROR(AVERAGE(J160:J172,J174),"-")</f>
        <v>7.8207142857142875</v>
      </c>
      <c r="K159" s="29">
        <f t="shared" si="328"/>
        <v>7.7571428571428571</v>
      </c>
      <c r="L159" s="29">
        <f t="shared" si="328"/>
        <v>7.944285714285714</v>
      </c>
      <c r="M159" s="29">
        <f t="shared" si="328"/>
        <v>7.8500000000000005</v>
      </c>
      <c r="N159" s="54">
        <f t="shared" si="311"/>
        <v>0.18714285714285683</v>
      </c>
      <c r="O159" s="66"/>
      <c r="P159" s="28">
        <f t="shared" ref="P159:R159" si="329">IFERROR(AVERAGE(P160:P172,P174),"-")</f>
        <v>8.6964285714285712</v>
      </c>
      <c r="Q159" s="29">
        <f t="shared" si="329"/>
        <v>8.850714285714286</v>
      </c>
      <c r="R159" s="29">
        <f t="shared" si="329"/>
        <v>8.7728571428571431</v>
      </c>
      <c r="S159" s="54">
        <f t="shared" ref="S159" si="330">IFERROR(Q159-P159,"")</f>
        <v>0.1542857142857148</v>
      </c>
      <c r="T159" s="66"/>
      <c r="U159" s="28">
        <f t="shared" ref="U159:W159" si="331">IFERROR(AVERAGE(U160:U172,U174),"-")</f>
        <v>8.5835714285714282</v>
      </c>
      <c r="V159" s="29">
        <f t="shared" si="331"/>
        <v>8.7335714285714285</v>
      </c>
      <c r="W159" s="29">
        <f t="shared" si="331"/>
        <v>8.6585714285714293</v>
      </c>
      <c r="X159" s="54">
        <f t="shared" ref="X159" si="332">IFERROR(V159-U159,"")</f>
        <v>0.15000000000000036</v>
      </c>
      <c r="Y159" s="66"/>
      <c r="Z159" s="28">
        <f t="shared" ref="Z159:AB159" si="333">IFERROR(AVERAGE(Z160:Z172,Z174),"-")</f>
        <v>8.5535714285714288</v>
      </c>
      <c r="AA159" s="29">
        <f t="shared" si="333"/>
        <v>8.7035714285714274</v>
      </c>
      <c r="AB159" s="29">
        <f t="shared" si="333"/>
        <v>8.6285714285714281</v>
      </c>
      <c r="AC159" s="54">
        <f t="shared" ref="AC159" si="334">IFERROR(AA159-Z159,"")</f>
        <v>0.14999999999999858</v>
      </c>
      <c r="AD159" s="66"/>
      <c r="AE159" s="28">
        <f t="shared" ref="AE159:AG159" si="335">IFERROR(AVERAGE(AE160:AE172,AE174),"-")</f>
        <v>8.4871428571428567</v>
      </c>
      <c r="AF159" s="29">
        <f t="shared" si="335"/>
        <v>8.5821428571428573</v>
      </c>
      <c r="AG159" s="29">
        <f t="shared" si="335"/>
        <v>8.536428571428571</v>
      </c>
      <c r="AH159" s="54">
        <f t="shared" ref="AH159" si="336">IFERROR(AF159-AE159,"")</f>
        <v>9.5000000000000639E-2</v>
      </c>
      <c r="AI159" s="66"/>
      <c r="AJ159" s="28">
        <f t="shared" ref="AJ159" si="337">IFERROR(AVERAGE(AJ160:AJ172,AJ174),"-")</f>
        <v>7.980714285714285</v>
      </c>
      <c r="AK159" s="29">
        <f t="shared" ref="AK159" si="338">IFERROR(AVERAGE(AK160:AK172,AK174),"-")</f>
        <v>8.1778571428571425</v>
      </c>
      <c r="AL159" s="29">
        <f t="shared" ref="AL159" si="339">IFERROR(AVERAGE(AL160:AL172,AL174),"-")</f>
        <v>8.0785714285714274</v>
      </c>
      <c r="AM159" s="54">
        <f t="shared" ref="AM159" si="340">IFERROR(AK159-AJ159,"")</f>
        <v>0.19714285714285751</v>
      </c>
      <c r="AN159" s="66"/>
      <c r="AO159" s="28">
        <f t="shared" ref="AO159" si="341">IFERROR(AVERAGE(AO160:AO172,AO174),"-")</f>
        <v>8.127142857142859</v>
      </c>
      <c r="AP159" s="29">
        <f t="shared" ref="AP159" si="342">IFERROR(AVERAGE(AP160:AP172,AP174),"-")</f>
        <v>8.3607142857142858</v>
      </c>
      <c r="AQ159" s="29">
        <f t="shared" ref="AQ159" si="343">IFERROR(AVERAGE(AQ160:AQ172,AQ174),"-")</f>
        <v>8.2442857142857147</v>
      </c>
      <c r="AR159" s="54">
        <f t="shared" ref="AR159" si="344">IFERROR(AP159-AO159,"")</f>
        <v>0.23357142857142676</v>
      </c>
      <c r="AS159" s="66"/>
      <c r="AT159" s="28">
        <f t="shared" ref="AT159" si="345">IFERROR(AVERAGE(AT160:AT172,AT174),"-")</f>
        <v>7.8342857142857136</v>
      </c>
      <c r="AU159" s="29">
        <f t="shared" ref="AU159" si="346">IFERROR(AVERAGE(AU160:AU172,AU174),"-")</f>
        <v>7.9942857142857155</v>
      </c>
      <c r="AV159" s="29">
        <f t="shared" ref="AV159" si="347">IFERROR(AVERAGE(AV160:AV172,AV174),"-")</f>
        <v>7.9135714285714283</v>
      </c>
      <c r="AW159" s="54">
        <f t="shared" ref="AW159" si="348">IFERROR(AU159-AT159,"")</f>
        <v>0.16000000000000192</v>
      </c>
      <c r="AX159" s="66"/>
      <c r="AY159" s="28">
        <f t="shared" ref="AY159" si="349">IFERROR(AVERAGE(AY160:AY172,AY174),"-")</f>
        <v>8.0921428571428571</v>
      </c>
      <c r="AZ159" s="29">
        <f t="shared" ref="AZ159" si="350">IFERROR(AVERAGE(AZ160:AZ172,AZ174),"-")</f>
        <v>8.1764285714285716</v>
      </c>
      <c r="BA159" s="29">
        <f t="shared" ref="BA159" si="351">IFERROR(AVERAGE(BA160:BA172,BA174),"-")</f>
        <v>8.1364285714285707</v>
      </c>
      <c r="BB159" s="54">
        <f t="shared" ref="BB159" si="352">IFERROR(AZ159-AY159,"")</f>
        <v>8.4285714285714519E-2</v>
      </c>
      <c r="BC159" s="66"/>
      <c r="BD159" s="21"/>
      <c r="BE159" s="28">
        <f t="shared" ref="BE159" si="353">IFERROR(AVERAGE(BE160:BE172,BE174),"-")</f>
        <v>8.1199999999999992</v>
      </c>
      <c r="BF159" s="29">
        <f t="shared" ref="BF159" si="354">IFERROR(AVERAGE(BF160:BF172,BF174),"-")</f>
        <v>7.95</v>
      </c>
      <c r="BG159" s="29">
        <f t="shared" ref="BG159" si="355">IFERROR(AVERAGE(BG160:BG172,BG174),"-")</f>
        <v>8.0299999999999994</v>
      </c>
      <c r="BH159" s="54">
        <f t="shared" ref="BH159" si="356">IFERROR(BF159-BE159,"")</f>
        <v>-0.16999999999999904</v>
      </c>
      <c r="BI159" s="66"/>
      <c r="BJ159" s="28" t="str">
        <f t="shared" ref="BJ159:BL159" si="357">IFERROR(AVERAGE(BJ160:BJ172,BJ174),"-")</f>
        <v>-</v>
      </c>
      <c r="BK159" s="29">
        <f t="shared" si="357"/>
        <v>8.23</v>
      </c>
      <c r="BL159" s="29">
        <f t="shared" si="357"/>
        <v>8.23</v>
      </c>
      <c r="BM159" s="54" t="str">
        <f t="shared" ref="BM159" si="358">IFERROR(BK159-BJ159,"")</f>
        <v/>
      </c>
      <c r="BN159" s="66"/>
      <c r="BO159" s="28">
        <f t="shared" ref="BO159" si="359">IFERROR(AVERAGE(BO160:BO172,BO174),"-")</f>
        <v>7.96</v>
      </c>
      <c r="BP159" s="29">
        <f t="shared" ref="BP159" si="360">IFERROR(AVERAGE(BP160:BP172,BP174),"-")</f>
        <v>8.0299999999999994</v>
      </c>
      <c r="BQ159" s="29">
        <f t="shared" ref="BQ159" si="361">IFERROR(AVERAGE(BQ160:BQ172,BQ174),"-")</f>
        <v>8</v>
      </c>
      <c r="BR159" s="54">
        <f t="shared" ref="BR159" si="362">IFERROR(BP159-BO159,"")</f>
        <v>6.9999999999999396E-2</v>
      </c>
      <c r="BS159" s="66"/>
      <c r="BT159" s="28">
        <f t="shared" ref="BT159" si="363">IFERROR(AVERAGE(BT160:BT172,BT174),"-")</f>
        <v>8.4</v>
      </c>
      <c r="BU159" s="29">
        <f t="shared" ref="BU159" si="364">IFERROR(AVERAGE(BU160:BU172,BU174),"-")</f>
        <v>8.6300000000000008</v>
      </c>
      <c r="BV159" s="29">
        <f t="shared" ref="BV159" si="365">IFERROR(AVERAGE(BV160:BV172,BV174),"-")</f>
        <v>8.51</v>
      </c>
      <c r="BW159" s="54">
        <f t="shared" ref="BW159" si="366">IFERROR(BU159-BT159,"")</f>
        <v>0.23000000000000043</v>
      </c>
      <c r="BX159" s="66"/>
      <c r="BY159" s="28">
        <f t="shared" ref="BY159" si="367">IFERROR(AVERAGE(BY160:BY172,BY174),"-")</f>
        <v>7.92</v>
      </c>
      <c r="BZ159" s="29">
        <f t="shared" ref="BZ159" si="368">IFERROR(AVERAGE(BZ160:BZ172,BZ174),"-")</f>
        <v>8.2799999999999994</v>
      </c>
      <c r="CA159" s="29">
        <f t="shared" ref="CA159" si="369">IFERROR(AVERAGE(CA160:CA172,CA174),"-")</f>
        <v>8.1</v>
      </c>
      <c r="CB159" s="54">
        <f t="shared" ref="CB159" si="370">IFERROR(BZ159-BY159,"")</f>
        <v>0.35999999999999943</v>
      </c>
      <c r="CC159" s="66"/>
      <c r="CD159" s="28">
        <f t="shared" ref="CD159" si="371">IFERROR(AVERAGE(CD160:CD172,CD174),"-")</f>
        <v>8.01</v>
      </c>
      <c r="CE159" s="29">
        <f t="shared" ref="CE159" si="372">IFERROR(AVERAGE(CE160:CE172,CE174),"-")</f>
        <v>8.3000000000000007</v>
      </c>
      <c r="CF159" s="29">
        <f t="shared" ref="CF159" si="373">IFERROR(AVERAGE(CF160:CF172,CF174),"-")</f>
        <v>8.15</v>
      </c>
      <c r="CG159" s="54">
        <f t="shared" ref="CG159" si="374">IFERROR(CE159-CD159,"")</f>
        <v>0.29000000000000092</v>
      </c>
      <c r="CH159" s="66"/>
      <c r="CI159" s="28">
        <f t="shared" ref="CI159" si="375">IFERROR(AVERAGE(CI160:CI172,CI174),"-")</f>
        <v>7.83</v>
      </c>
      <c r="CJ159" s="29">
        <f t="shared" ref="CJ159" si="376">IFERROR(AVERAGE(CJ160:CJ172,CJ174),"-")</f>
        <v>8.27</v>
      </c>
      <c r="CK159" s="29">
        <f t="shared" ref="CK159" si="377">IFERROR(AVERAGE(CK160:CK172,CK174),"-")</f>
        <v>8.0500000000000007</v>
      </c>
      <c r="CL159" s="54">
        <f t="shared" ref="CL159" si="378">IFERROR(CJ159-CI159,"")</f>
        <v>0.4399999999999995</v>
      </c>
      <c r="CM159" s="66"/>
      <c r="CN159" s="28">
        <f t="shared" ref="CN159" si="379">IFERROR(AVERAGE(CN160:CN172,CN174),"-")</f>
        <v>7.38</v>
      </c>
      <c r="CO159" s="29">
        <f t="shared" ref="CO159" si="380">IFERROR(AVERAGE(CO160:CO172,CO174),"-")</f>
        <v>8.11</v>
      </c>
      <c r="CP159" s="29">
        <f t="shared" ref="CP159" si="381">IFERROR(AVERAGE(CP160:CP172,CP174),"-")</f>
        <v>7.79</v>
      </c>
      <c r="CQ159" s="54">
        <f t="shared" ref="CQ159" si="382">IFERROR(CO159-CN159,"")</f>
        <v>0.72999999999999954</v>
      </c>
      <c r="CR159" s="66"/>
    </row>
    <row r="160" spans="1:96" ht="15.75" thickTop="1" x14ac:dyDescent="0.25">
      <c r="A160" s="74" t="s">
        <v>137</v>
      </c>
      <c r="B160" s="20">
        <v>123</v>
      </c>
      <c r="C160" s="20">
        <v>2</v>
      </c>
      <c r="D160" s="20">
        <v>586008</v>
      </c>
      <c r="E160" s="20" t="s">
        <v>138</v>
      </c>
      <c r="F160" s="20" t="s">
        <v>12</v>
      </c>
      <c r="G160" s="20" t="s">
        <v>13</v>
      </c>
      <c r="H160" s="22" t="s">
        <v>192</v>
      </c>
      <c r="I160" s="44">
        <v>7.7</v>
      </c>
      <c r="J160" s="45">
        <v>7.97</v>
      </c>
      <c r="K160" s="45">
        <v>7.8</v>
      </c>
      <c r="L160" s="45">
        <v>7.93</v>
      </c>
      <c r="M160" s="45">
        <v>7.86</v>
      </c>
      <c r="N160" s="50">
        <v>0.13</v>
      </c>
      <c r="O160" s="57"/>
      <c r="P160" s="45">
        <v>8.6</v>
      </c>
      <c r="Q160" s="45">
        <v>8.59</v>
      </c>
      <c r="R160" s="45">
        <v>8.6</v>
      </c>
      <c r="S160" s="50">
        <v>-0.01</v>
      </c>
      <c r="T160" s="57"/>
      <c r="U160" s="45">
        <v>8.14</v>
      </c>
      <c r="V160" s="96">
        <v>8.34</v>
      </c>
      <c r="W160" s="45">
        <v>8.24</v>
      </c>
      <c r="X160" s="50">
        <v>0.2</v>
      </c>
      <c r="Y160" s="57"/>
      <c r="Z160" s="45">
        <v>8.7200000000000006</v>
      </c>
      <c r="AA160" s="45">
        <v>8.6</v>
      </c>
      <c r="AB160" s="45">
        <v>8.66</v>
      </c>
      <c r="AC160" s="50">
        <v>-0.12</v>
      </c>
      <c r="AD160" s="57"/>
      <c r="AE160" s="45">
        <v>8.24</v>
      </c>
      <c r="AF160" s="45">
        <v>8.39</v>
      </c>
      <c r="AG160" s="45">
        <v>8.31</v>
      </c>
      <c r="AH160" s="50">
        <v>0.15</v>
      </c>
      <c r="AI160" s="57"/>
      <c r="AJ160" s="45">
        <v>7.67</v>
      </c>
      <c r="AK160" s="96">
        <v>8.32</v>
      </c>
      <c r="AL160" s="45">
        <v>7.99</v>
      </c>
      <c r="AM160" s="50">
        <v>0.65</v>
      </c>
      <c r="AN160" s="57" t="s">
        <v>152</v>
      </c>
      <c r="AO160" s="45">
        <v>7.64</v>
      </c>
      <c r="AP160" s="96">
        <v>8.5</v>
      </c>
      <c r="AQ160" s="45">
        <v>8.07</v>
      </c>
      <c r="AR160" s="50">
        <v>0.86</v>
      </c>
      <c r="AS160" s="57" t="s">
        <v>152</v>
      </c>
      <c r="AT160" s="45">
        <v>7.7</v>
      </c>
      <c r="AU160" s="96">
        <v>8.14</v>
      </c>
      <c r="AV160" s="45">
        <v>7.92</v>
      </c>
      <c r="AW160" s="50">
        <v>0.44</v>
      </c>
      <c r="AX160" s="57" t="s">
        <v>152</v>
      </c>
      <c r="AY160" s="45">
        <v>8.2200000000000006</v>
      </c>
      <c r="AZ160" s="45">
        <v>8.24</v>
      </c>
      <c r="BA160" s="45">
        <v>8.23</v>
      </c>
      <c r="BB160" s="50">
        <v>0.02</v>
      </c>
      <c r="BC160" s="57"/>
      <c r="BD160" s="21"/>
      <c r="BE160" s="92" t="s">
        <v>157</v>
      </c>
      <c r="BF160" s="46" t="s">
        <v>157</v>
      </c>
      <c r="BG160" s="46" t="s">
        <v>157</v>
      </c>
      <c r="BH160" s="107" t="s">
        <v>157</v>
      </c>
      <c r="BI160" s="51"/>
      <c r="BJ160" s="46" t="s">
        <v>157</v>
      </c>
      <c r="BK160" s="46" t="s">
        <v>157</v>
      </c>
      <c r="BL160" s="46" t="s">
        <v>157</v>
      </c>
      <c r="BM160" s="107" t="s">
        <v>157</v>
      </c>
      <c r="BN160" s="51"/>
      <c r="BO160" s="46" t="s">
        <v>157</v>
      </c>
      <c r="BP160" s="46" t="s">
        <v>157</v>
      </c>
      <c r="BQ160" s="46" t="s">
        <v>157</v>
      </c>
      <c r="BR160" s="107" t="s">
        <v>157</v>
      </c>
      <c r="BS160" s="51"/>
      <c r="BT160" s="46" t="s">
        <v>157</v>
      </c>
      <c r="BU160" s="46" t="s">
        <v>157</v>
      </c>
      <c r="BV160" s="46" t="s">
        <v>157</v>
      </c>
      <c r="BW160" s="107" t="s">
        <v>157</v>
      </c>
      <c r="BX160" s="51"/>
      <c r="BY160" s="46" t="s">
        <v>157</v>
      </c>
      <c r="BZ160" s="46" t="s">
        <v>157</v>
      </c>
      <c r="CA160" s="46" t="s">
        <v>157</v>
      </c>
      <c r="CB160" s="107" t="s">
        <v>157</v>
      </c>
      <c r="CC160" s="51"/>
      <c r="CD160" s="46" t="s">
        <v>157</v>
      </c>
      <c r="CE160" s="46" t="s">
        <v>157</v>
      </c>
      <c r="CF160" s="46" t="s">
        <v>157</v>
      </c>
      <c r="CG160" s="107" t="s">
        <v>157</v>
      </c>
      <c r="CH160" s="51"/>
      <c r="CI160" s="46" t="s">
        <v>157</v>
      </c>
      <c r="CJ160" s="46" t="s">
        <v>157</v>
      </c>
      <c r="CK160" s="46" t="s">
        <v>157</v>
      </c>
      <c r="CL160" s="107" t="s">
        <v>157</v>
      </c>
      <c r="CM160" s="51"/>
      <c r="CN160" s="46" t="s">
        <v>157</v>
      </c>
      <c r="CO160" s="46" t="s">
        <v>157</v>
      </c>
      <c r="CP160" s="46" t="s">
        <v>157</v>
      </c>
      <c r="CQ160" s="107" t="s">
        <v>157</v>
      </c>
      <c r="CR160" s="51"/>
    </row>
    <row r="161" spans="1:96" x14ac:dyDescent="0.25">
      <c r="A161" s="26" t="s">
        <v>137</v>
      </c>
      <c r="B161" s="23">
        <v>123</v>
      </c>
      <c r="C161" s="23">
        <v>2</v>
      </c>
      <c r="D161" s="23">
        <v>583005</v>
      </c>
      <c r="E161" s="23" t="s">
        <v>139</v>
      </c>
      <c r="F161" s="23" t="s">
        <v>12</v>
      </c>
      <c r="G161" s="23" t="s">
        <v>13</v>
      </c>
      <c r="H161" s="22" t="s">
        <v>194</v>
      </c>
      <c r="I161" s="34">
        <v>7.1</v>
      </c>
      <c r="J161" s="37">
        <v>7.35</v>
      </c>
      <c r="K161" s="37">
        <v>7.95</v>
      </c>
      <c r="L161" s="95">
        <v>8.06</v>
      </c>
      <c r="M161" s="37">
        <v>8</v>
      </c>
      <c r="N161" s="54">
        <v>0.11</v>
      </c>
      <c r="O161" s="59"/>
      <c r="P161" s="38">
        <v>9.08</v>
      </c>
      <c r="Q161" s="37">
        <v>8.9499999999999993</v>
      </c>
      <c r="R161" s="38">
        <v>9.02</v>
      </c>
      <c r="S161" s="54">
        <v>-0.13</v>
      </c>
      <c r="T161" s="59"/>
      <c r="U161" s="38">
        <v>9</v>
      </c>
      <c r="V161" s="95">
        <v>8.9499999999999993</v>
      </c>
      <c r="W161" s="37">
        <v>8.98</v>
      </c>
      <c r="X161" s="54">
        <v>-0.05</v>
      </c>
      <c r="Y161" s="59"/>
      <c r="Z161" s="37">
        <v>8.7799999999999994</v>
      </c>
      <c r="AA161" s="37">
        <v>8.52</v>
      </c>
      <c r="AB161" s="37">
        <v>8.65</v>
      </c>
      <c r="AC161" s="54">
        <v>-0.26</v>
      </c>
      <c r="AD161" s="59"/>
      <c r="AE161" s="37">
        <v>8.9499999999999993</v>
      </c>
      <c r="AF161" s="37">
        <v>8.81</v>
      </c>
      <c r="AG161" s="37">
        <v>8.8800000000000008</v>
      </c>
      <c r="AH161" s="54">
        <v>-0.14000000000000001</v>
      </c>
      <c r="AI161" s="59"/>
      <c r="AJ161" s="37">
        <v>8.41</v>
      </c>
      <c r="AK161" s="95">
        <v>8.5</v>
      </c>
      <c r="AL161" s="37">
        <v>8.4499999999999993</v>
      </c>
      <c r="AM161" s="54">
        <v>0.09</v>
      </c>
      <c r="AN161" s="59"/>
      <c r="AO161" s="37">
        <v>8.57</v>
      </c>
      <c r="AP161" s="95">
        <v>8.7100000000000009</v>
      </c>
      <c r="AQ161" s="37">
        <v>8.64</v>
      </c>
      <c r="AR161" s="54">
        <v>0.14000000000000001</v>
      </c>
      <c r="AS161" s="59"/>
      <c r="AT161" s="37">
        <v>8.25</v>
      </c>
      <c r="AU161" s="95">
        <v>8.2899999999999991</v>
      </c>
      <c r="AV161" s="37">
        <v>8.27</v>
      </c>
      <c r="AW161" s="54">
        <v>0.04</v>
      </c>
      <c r="AX161" s="59"/>
      <c r="AY161" s="37">
        <v>8.5299999999999994</v>
      </c>
      <c r="AZ161" s="37">
        <v>8.3699999999999992</v>
      </c>
      <c r="BA161" s="37">
        <v>8.4600000000000009</v>
      </c>
      <c r="BB161" s="54">
        <v>-0.16</v>
      </c>
      <c r="BC161" s="59"/>
      <c r="BD161" s="21"/>
      <c r="BE161" s="43" t="s">
        <v>157</v>
      </c>
      <c r="BF161" s="42" t="s">
        <v>157</v>
      </c>
      <c r="BG161" s="42" t="s">
        <v>157</v>
      </c>
      <c r="BH161" s="53" t="s">
        <v>157</v>
      </c>
      <c r="BI161" s="55"/>
      <c r="BJ161" s="42" t="s">
        <v>157</v>
      </c>
      <c r="BK161" s="42" t="s">
        <v>157</v>
      </c>
      <c r="BL161" s="42" t="s">
        <v>157</v>
      </c>
      <c r="BM161" s="53" t="s">
        <v>157</v>
      </c>
      <c r="BN161" s="55"/>
      <c r="BO161" s="42" t="s">
        <v>157</v>
      </c>
      <c r="BP161" s="42" t="s">
        <v>157</v>
      </c>
      <c r="BQ161" s="42" t="s">
        <v>157</v>
      </c>
      <c r="BR161" s="53" t="s">
        <v>157</v>
      </c>
      <c r="BS161" s="55"/>
      <c r="BT161" s="42" t="s">
        <v>157</v>
      </c>
      <c r="BU161" s="42" t="s">
        <v>157</v>
      </c>
      <c r="BV161" s="42" t="s">
        <v>157</v>
      </c>
      <c r="BW161" s="53" t="s">
        <v>157</v>
      </c>
      <c r="BX161" s="55"/>
      <c r="BY161" s="42" t="s">
        <v>157</v>
      </c>
      <c r="BZ161" s="42" t="s">
        <v>157</v>
      </c>
      <c r="CA161" s="42" t="s">
        <v>157</v>
      </c>
      <c r="CB161" s="53" t="s">
        <v>157</v>
      </c>
      <c r="CC161" s="55"/>
      <c r="CD161" s="42" t="s">
        <v>157</v>
      </c>
      <c r="CE161" s="42" t="s">
        <v>157</v>
      </c>
      <c r="CF161" s="42" t="s">
        <v>157</v>
      </c>
      <c r="CG161" s="53" t="s">
        <v>157</v>
      </c>
      <c r="CH161" s="55"/>
      <c r="CI161" s="42" t="s">
        <v>157</v>
      </c>
      <c r="CJ161" s="42" t="s">
        <v>157</v>
      </c>
      <c r="CK161" s="42" t="s">
        <v>157</v>
      </c>
      <c r="CL161" s="53" t="s">
        <v>157</v>
      </c>
      <c r="CM161" s="55"/>
      <c r="CN161" s="42" t="s">
        <v>157</v>
      </c>
      <c r="CO161" s="42" t="s">
        <v>157</v>
      </c>
      <c r="CP161" s="42" t="s">
        <v>157</v>
      </c>
      <c r="CQ161" s="53" t="s">
        <v>157</v>
      </c>
      <c r="CR161" s="55"/>
    </row>
    <row r="162" spans="1:96" x14ac:dyDescent="0.25">
      <c r="A162" s="26" t="s">
        <v>137</v>
      </c>
      <c r="B162" s="23">
        <v>123</v>
      </c>
      <c r="C162" s="23">
        <v>2</v>
      </c>
      <c r="D162" s="23">
        <v>673004</v>
      </c>
      <c r="E162" s="23" t="s">
        <v>140</v>
      </c>
      <c r="F162" s="23" t="s">
        <v>12</v>
      </c>
      <c r="G162" s="23" t="s">
        <v>13</v>
      </c>
      <c r="H162" s="22" t="s">
        <v>194</v>
      </c>
      <c r="I162" s="34">
        <v>7.04</v>
      </c>
      <c r="J162" s="37">
        <v>7.63</v>
      </c>
      <c r="K162" s="36">
        <v>6.91</v>
      </c>
      <c r="L162" s="37">
        <v>7.55</v>
      </c>
      <c r="M162" s="37">
        <v>7.23</v>
      </c>
      <c r="N162" s="54">
        <v>0.64</v>
      </c>
      <c r="O162" s="59" t="s">
        <v>152</v>
      </c>
      <c r="P162" s="37">
        <v>8.64</v>
      </c>
      <c r="Q162" s="37">
        <v>8.89</v>
      </c>
      <c r="R162" s="37">
        <v>8.76</v>
      </c>
      <c r="S162" s="54">
        <v>0.25</v>
      </c>
      <c r="T162" s="59" t="s">
        <v>152</v>
      </c>
      <c r="U162" s="37">
        <v>8.59</v>
      </c>
      <c r="V162" s="95">
        <v>8.77</v>
      </c>
      <c r="W162" s="37">
        <v>8.68</v>
      </c>
      <c r="X162" s="54">
        <v>0.18</v>
      </c>
      <c r="Y162" s="59"/>
      <c r="Z162" s="37">
        <v>8.1300000000000008</v>
      </c>
      <c r="AA162" s="37">
        <v>8.51</v>
      </c>
      <c r="AB162" s="37">
        <v>8.32</v>
      </c>
      <c r="AC162" s="54">
        <v>0.38</v>
      </c>
      <c r="AD162" s="59" t="s">
        <v>152</v>
      </c>
      <c r="AE162" s="37">
        <v>8.44</v>
      </c>
      <c r="AF162" s="37">
        <v>8.65</v>
      </c>
      <c r="AG162" s="37">
        <v>8.5500000000000007</v>
      </c>
      <c r="AH162" s="54">
        <v>0.21</v>
      </c>
      <c r="AI162" s="59" t="s">
        <v>152</v>
      </c>
      <c r="AJ162" s="37">
        <v>7.8</v>
      </c>
      <c r="AK162" s="37">
        <v>7.89</v>
      </c>
      <c r="AL162" s="37">
        <v>7.85</v>
      </c>
      <c r="AM162" s="54">
        <v>0.09</v>
      </c>
      <c r="AN162" s="59"/>
      <c r="AO162" s="37">
        <v>8.11</v>
      </c>
      <c r="AP162" s="95">
        <v>8.17</v>
      </c>
      <c r="AQ162" s="37">
        <v>8.14</v>
      </c>
      <c r="AR162" s="54">
        <v>0.06</v>
      </c>
      <c r="AS162" s="59"/>
      <c r="AT162" s="37">
        <v>7.5</v>
      </c>
      <c r="AU162" s="37">
        <v>7.61</v>
      </c>
      <c r="AV162" s="37">
        <v>7.55</v>
      </c>
      <c r="AW162" s="54">
        <v>0.11</v>
      </c>
      <c r="AX162" s="59"/>
      <c r="AY162" s="37">
        <v>7.57</v>
      </c>
      <c r="AZ162" s="37">
        <v>7.89</v>
      </c>
      <c r="BA162" s="37">
        <v>7.72</v>
      </c>
      <c r="BB162" s="54">
        <v>0.32</v>
      </c>
      <c r="BC162" s="59"/>
      <c r="BD162" s="21"/>
      <c r="BE162" s="43" t="s">
        <v>157</v>
      </c>
      <c r="BF162" s="42" t="s">
        <v>157</v>
      </c>
      <c r="BG162" s="42" t="s">
        <v>157</v>
      </c>
      <c r="BH162" s="53" t="s">
        <v>157</v>
      </c>
      <c r="BI162" s="55"/>
      <c r="BJ162" s="42" t="s">
        <v>157</v>
      </c>
      <c r="BK162" s="42" t="s">
        <v>157</v>
      </c>
      <c r="BL162" s="42" t="s">
        <v>157</v>
      </c>
      <c r="BM162" s="53" t="s">
        <v>157</v>
      </c>
      <c r="BN162" s="55"/>
      <c r="BO162" s="42" t="s">
        <v>157</v>
      </c>
      <c r="BP162" s="42" t="s">
        <v>157</v>
      </c>
      <c r="BQ162" s="42" t="s">
        <v>157</v>
      </c>
      <c r="BR162" s="53" t="s">
        <v>157</v>
      </c>
      <c r="BS162" s="55"/>
      <c r="BT162" s="42" t="s">
        <v>157</v>
      </c>
      <c r="BU162" s="42" t="s">
        <v>157</v>
      </c>
      <c r="BV162" s="42" t="s">
        <v>157</v>
      </c>
      <c r="BW162" s="53" t="s">
        <v>157</v>
      </c>
      <c r="BX162" s="55"/>
      <c r="BY162" s="42" t="s">
        <v>157</v>
      </c>
      <c r="BZ162" s="42" t="s">
        <v>157</v>
      </c>
      <c r="CA162" s="42" t="s">
        <v>157</v>
      </c>
      <c r="CB162" s="53" t="s">
        <v>157</v>
      </c>
      <c r="CC162" s="55"/>
      <c r="CD162" s="42" t="s">
        <v>157</v>
      </c>
      <c r="CE162" s="42" t="s">
        <v>157</v>
      </c>
      <c r="CF162" s="42" t="s">
        <v>157</v>
      </c>
      <c r="CG162" s="53" t="s">
        <v>157</v>
      </c>
      <c r="CH162" s="55"/>
      <c r="CI162" s="42" t="s">
        <v>157</v>
      </c>
      <c r="CJ162" s="42" t="s">
        <v>157</v>
      </c>
      <c r="CK162" s="42" t="s">
        <v>157</v>
      </c>
      <c r="CL162" s="53" t="s">
        <v>157</v>
      </c>
      <c r="CM162" s="55"/>
      <c r="CN162" s="42" t="s">
        <v>157</v>
      </c>
      <c r="CO162" s="42" t="s">
        <v>157</v>
      </c>
      <c r="CP162" s="42" t="s">
        <v>157</v>
      </c>
      <c r="CQ162" s="53" t="s">
        <v>157</v>
      </c>
      <c r="CR162" s="55"/>
    </row>
    <row r="163" spans="1:96" x14ac:dyDescent="0.25">
      <c r="A163" s="26" t="s">
        <v>137</v>
      </c>
      <c r="B163" s="23">
        <v>123</v>
      </c>
      <c r="C163" s="23">
        <v>2</v>
      </c>
      <c r="D163" s="23">
        <v>673400</v>
      </c>
      <c r="E163" s="23" t="s">
        <v>141</v>
      </c>
      <c r="F163" s="23" t="s">
        <v>12</v>
      </c>
      <c r="G163" s="23" t="s">
        <v>13</v>
      </c>
      <c r="H163" s="22" t="s">
        <v>193</v>
      </c>
      <c r="I163" s="34">
        <v>7.74</v>
      </c>
      <c r="J163" s="37">
        <v>7.54</v>
      </c>
      <c r="K163" s="37">
        <v>7.47</v>
      </c>
      <c r="L163" s="95">
        <v>8.08</v>
      </c>
      <c r="M163" s="37">
        <v>7.78</v>
      </c>
      <c r="N163" s="54">
        <v>0.61</v>
      </c>
      <c r="O163" s="59" t="s">
        <v>152</v>
      </c>
      <c r="P163" s="37">
        <v>8.5399999999999991</v>
      </c>
      <c r="Q163" s="37">
        <v>8.81</v>
      </c>
      <c r="R163" s="37">
        <v>8.67</v>
      </c>
      <c r="S163" s="54">
        <v>0.27</v>
      </c>
      <c r="T163" s="59"/>
      <c r="U163" s="37">
        <v>8.1999999999999993</v>
      </c>
      <c r="V163" s="95">
        <v>8.77</v>
      </c>
      <c r="W163" s="37">
        <v>8.48</v>
      </c>
      <c r="X163" s="54">
        <v>0.56999999999999995</v>
      </c>
      <c r="Y163" s="59" t="s">
        <v>152</v>
      </c>
      <c r="Z163" s="37">
        <v>8.48</v>
      </c>
      <c r="AA163" s="37">
        <v>8.68</v>
      </c>
      <c r="AB163" s="37">
        <v>8.58</v>
      </c>
      <c r="AC163" s="54">
        <v>0.2</v>
      </c>
      <c r="AD163" s="59"/>
      <c r="AE163" s="37">
        <v>8.76</v>
      </c>
      <c r="AF163" s="37">
        <v>8.8800000000000008</v>
      </c>
      <c r="AG163" s="37">
        <v>8.82</v>
      </c>
      <c r="AH163" s="54">
        <v>0.12</v>
      </c>
      <c r="AI163" s="59"/>
      <c r="AJ163" s="37">
        <v>7.82</v>
      </c>
      <c r="AK163" s="95">
        <v>8.3000000000000007</v>
      </c>
      <c r="AL163" s="37">
        <v>8.06</v>
      </c>
      <c r="AM163" s="54">
        <v>0.48</v>
      </c>
      <c r="AN163" s="59" t="s">
        <v>152</v>
      </c>
      <c r="AO163" s="37">
        <v>8.16</v>
      </c>
      <c r="AP163" s="95">
        <v>8.56</v>
      </c>
      <c r="AQ163" s="37">
        <v>8.36</v>
      </c>
      <c r="AR163" s="54">
        <v>0.4</v>
      </c>
      <c r="AS163" s="59" t="s">
        <v>152</v>
      </c>
      <c r="AT163" s="37">
        <v>7.48</v>
      </c>
      <c r="AU163" s="95">
        <v>8.0299999999999994</v>
      </c>
      <c r="AV163" s="37">
        <v>7.76</v>
      </c>
      <c r="AW163" s="54">
        <v>0.55000000000000004</v>
      </c>
      <c r="AX163" s="59" t="s">
        <v>152</v>
      </c>
      <c r="AY163" s="37">
        <v>8.0299999999999994</v>
      </c>
      <c r="AZ163" s="37">
        <v>7.88</v>
      </c>
      <c r="BA163" s="37">
        <v>7.96</v>
      </c>
      <c r="BB163" s="54">
        <v>-0.15</v>
      </c>
      <c r="BC163" s="59"/>
      <c r="BD163" s="21"/>
      <c r="BE163" s="43" t="s">
        <v>157</v>
      </c>
      <c r="BF163" s="42" t="s">
        <v>157</v>
      </c>
      <c r="BG163" s="42" t="s">
        <v>157</v>
      </c>
      <c r="BH163" s="53" t="s">
        <v>157</v>
      </c>
      <c r="BI163" s="55"/>
      <c r="BJ163" s="42" t="s">
        <v>157</v>
      </c>
      <c r="BK163" s="42" t="s">
        <v>157</v>
      </c>
      <c r="BL163" s="42" t="s">
        <v>157</v>
      </c>
      <c r="BM163" s="53" t="s">
        <v>157</v>
      </c>
      <c r="BN163" s="55"/>
      <c r="BO163" s="42" t="s">
        <v>157</v>
      </c>
      <c r="BP163" s="42" t="s">
        <v>157</v>
      </c>
      <c r="BQ163" s="42" t="s">
        <v>157</v>
      </c>
      <c r="BR163" s="53" t="s">
        <v>157</v>
      </c>
      <c r="BS163" s="55"/>
      <c r="BT163" s="42" t="s">
        <v>157</v>
      </c>
      <c r="BU163" s="42" t="s">
        <v>157</v>
      </c>
      <c r="BV163" s="42" t="s">
        <v>157</v>
      </c>
      <c r="BW163" s="53" t="s">
        <v>157</v>
      </c>
      <c r="BX163" s="55"/>
      <c r="BY163" s="42" t="s">
        <v>157</v>
      </c>
      <c r="BZ163" s="42" t="s">
        <v>157</v>
      </c>
      <c r="CA163" s="42" t="s">
        <v>157</v>
      </c>
      <c r="CB163" s="53" t="s">
        <v>157</v>
      </c>
      <c r="CC163" s="55"/>
      <c r="CD163" s="42" t="s">
        <v>157</v>
      </c>
      <c r="CE163" s="42" t="s">
        <v>157</v>
      </c>
      <c r="CF163" s="42" t="s">
        <v>157</v>
      </c>
      <c r="CG163" s="53" t="s">
        <v>157</v>
      </c>
      <c r="CH163" s="55"/>
      <c r="CI163" s="42" t="s">
        <v>157</v>
      </c>
      <c r="CJ163" s="42" t="s">
        <v>157</v>
      </c>
      <c r="CK163" s="42" t="s">
        <v>157</v>
      </c>
      <c r="CL163" s="53" t="s">
        <v>157</v>
      </c>
      <c r="CM163" s="55"/>
      <c r="CN163" s="42" t="s">
        <v>157</v>
      </c>
      <c r="CO163" s="42" t="s">
        <v>157</v>
      </c>
      <c r="CP163" s="42" t="s">
        <v>157</v>
      </c>
      <c r="CQ163" s="53" t="s">
        <v>157</v>
      </c>
      <c r="CR163" s="55"/>
    </row>
    <row r="164" spans="1:96" x14ac:dyDescent="0.25">
      <c r="A164" s="26" t="s">
        <v>137</v>
      </c>
      <c r="B164" s="23">
        <v>24</v>
      </c>
      <c r="C164" s="23">
        <v>3</v>
      </c>
      <c r="D164" s="23">
        <v>581009</v>
      </c>
      <c r="E164" s="23" t="s">
        <v>142</v>
      </c>
      <c r="F164" s="23" t="s">
        <v>12</v>
      </c>
      <c r="G164" s="23" t="s">
        <v>13</v>
      </c>
      <c r="H164" s="22" t="s">
        <v>193</v>
      </c>
      <c r="I164" s="34">
        <v>7.89</v>
      </c>
      <c r="J164" s="37">
        <v>8.0500000000000007</v>
      </c>
      <c r="K164" s="37">
        <v>7.94</v>
      </c>
      <c r="L164" s="95">
        <v>8.1199999999999992</v>
      </c>
      <c r="M164" s="37">
        <v>8.0299999999999994</v>
      </c>
      <c r="N164" s="54">
        <v>0.18</v>
      </c>
      <c r="O164" s="59"/>
      <c r="P164" s="37">
        <v>8.3800000000000008</v>
      </c>
      <c r="Q164" s="37">
        <v>8.65</v>
      </c>
      <c r="R164" s="37">
        <v>8.51</v>
      </c>
      <c r="S164" s="54">
        <v>0.27</v>
      </c>
      <c r="T164" s="59" t="s">
        <v>152</v>
      </c>
      <c r="U164" s="37">
        <v>8.59</v>
      </c>
      <c r="V164" s="95">
        <v>8.75</v>
      </c>
      <c r="W164" s="37">
        <v>8.67</v>
      </c>
      <c r="X164" s="54">
        <v>0.16</v>
      </c>
      <c r="Y164" s="59"/>
      <c r="Z164" s="37">
        <v>8.52</v>
      </c>
      <c r="AA164" s="37">
        <v>8.7799999999999994</v>
      </c>
      <c r="AB164" s="37">
        <v>8.65</v>
      </c>
      <c r="AC164" s="54">
        <v>0.26</v>
      </c>
      <c r="AD164" s="59" t="s">
        <v>152</v>
      </c>
      <c r="AE164" s="37">
        <v>8.39</v>
      </c>
      <c r="AF164" s="37">
        <v>8.48</v>
      </c>
      <c r="AG164" s="37">
        <v>8.44</v>
      </c>
      <c r="AH164" s="54">
        <v>0.09</v>
      </c>
      <c r="AI164" s="59"/>
      <c r="AJ164" s="37">
        <v>7.89</v>
      </c>
      <c r="AK164" s="95">
        <v>8.16</v>
      </c>
      <c r="AL164" s="37">
        <v>8.02</v>
      </c>
      <c r="AM164" s="54">
        <v>0.27</v>
      </c>
      <c r="AN164" s="59" t="s">
        <v>152</v>
      </c>
      <c r="AO164" s="37">
        <v>8.02</v>
      </c>
      <c r="AP164" s="95">
        <v>8.25</v>
      </c>
      <c r="AQ164" s="37">
        <v>8.1300000000000008</v>
      </c>
      <c r="AR164" s="54">
        <v>0.23</v>
      </c>
      <c r="AS164" s="59" t="s">
        <v>152</v>
      </c>
      <c r="AT164" s="37">
        <v>7.75</v>
      </c>
      <c r="AU164" s="95">
        <v>8.07</v>
      </c>
      <c r="AV164" s="37">
        <v>7.91</v>
      </c>
      <c r="AW164" s="54">
        <v>0.32</v>
      </c>
      <c r="AX164" s="59" t="s">
        <v>152</v>
      </c>
      <c r="AY164" s="37">
        <v>7.94</v>
      </c>
      <c r="AZ164" s="37">
        <v>8.49</v>
      </c>
      <c r="BA164" s="37">
        <v>8.2200000000000006</v>
      </c>
      <c r="BB164" s="54">
        <v>0.55000000000000004</v>
      </c>
      <c r="BC164" s="59" t="s">
        <v>152</v>
      </c>
      <c r="BD164" s="21"/>
      <c r="BE164" s="34">
        <v>8.1199999999999992</v>
      </c>
      <c r="BF164" s="37">
        <v>7.95</v>
      </c>
      <c r="BG164" s="37">
        <v>8.0299999999999994</v>
      </c>
      <c r="BH164" s="54">
        <v>-0.17</v>
      </c>
      <c r="BI164" s="59"/>
      <c r="BJ164" s="42" t="s">
        <v>157</v>
      </c>
      <c r="BK164" s="37">
        <v>8.23</v>
      </c>
      <c r="BL164" s="37">
        <v>8.23</v>
      </c>
      <c r="BM164" s="53" t="s">
        <v>157</v>
      </c>
      <c r="BN164" s="55"/>
      <c r="BO164" s="37">
        <v>7.96</v>
      </c>
      <c r="BP164" s="37">
        <v>8.0299999999999994</v>
      </c>
      <c r="BQ164" s="37">
        <v>8</v>
      </c>
      <c r="BR164" s="54">
        <v>7.0000000000000007E-2</v>
      </c>
      <c r="BS164" s="59"/>
      <c r="BT164" s="37">
        <v>8.4</v>
      </c>
      <c r="BU164" s="37">
        <v>8.6300000000000008</v>
      </c>
      <c r="BV164" s="37">
        <v>8.51</v>
      </c>
      <c r="BW164" s="54">
        <v>0.23</v>
      </c>
      <c r="BX164" s="59"/>
      <c r="BY164" s="37">
        <v>7.92</v>
      </c>
      <c r="BZ164" s="37">
        <v>8.2799999999999994</v>
      </c>
      <c r="CA164" s="37">
        <v>8.1</v>
      </c>
      <c r="CB164" s="54">
        <v>0.36</v>
      </c>
      <c r="CC164" s="59" t="s">
        <v>152</v>
      </c>
      <c r="CD164" s="37">
        <v>8.01</v>
      </c>
      <c r="CE164" s="37">
        <v>8.3000000000000007</v>
      </c>
      <c r="CF164" s="37">
        <v>8.15</v>
      </c>
      <c r="CG164" s="54">
        <v>0.28999999999999998</v>
      </c>
      <c r="CH164" s="59"/>
      <c r="CI164" s="37">
        <v>7.83</v>
      </c>
      <c r="CJ164" s="37">
        <v>8.27</v>
      </c>
      <c r="CK164" s="37">
        <v>8.0500000000000007</v>
      </c>
      <c r="CL164" s="54">
        <v>0.44</v>
      </c>
      <c r="CM164" s="59" t="s">
        <v>152</v>
      </c>
      <c r="CN164" s="37">
        <v>7.38</v>
      </c>
      <c r="CO164" s="37">
        <v>8.11</v>
      </c>
      <c r="CP164" s="37">
        <v>7.79</v>
      </c>
      <c r="CQ164" s="54">
        <v>0.73</v>
      </c>
      <c r="CR164" s="59" t="s">
        <v>152</v>
      </c>
    </row>
    <row r="165" spans="1:96" x14ac:dyDescent="0.25">
      <c r="A165" s="26" t="s">
        <v>137</v>
      </c>
      <c r="B165" s="23">
        <v>123</v>
      </c>
      <c r="C165" s="23">
        <v>2</v>
      </c>
      <c r="D165" s="23">
        <v>594002</v>
      </c>
      <c r="E165" s="23" t="s">
        <v>143</v>
      </c>
      <c r="F165" s="23" t="s">
        <v>12</v>
      </c>
      <c r="G165" s="23" t="s">
        <v>13</v>
      </c>
      <c r="H165" s="22" t="s">
        <v>193</v>
      </c>
      <c r="I165" s="34">
        <v>7.89</v>
      </c>
      <c r="J165" s="37">
        <v>7.91</v>
      </c>
      <c r="K165" s="37">
        <v>8.24</v>
      </c>
      <c r="L165" s="95">
        <v>8.1</v>
      </c>
      <c r="M165" s="37">
        <v>8.17</v>
      </c>
      <c r="N165" s="54">
        <v>-0.14000000000000001</v>
      </c>
      <c r="O165" s="59"/>
      <c r="P165" s="38">
        <v>9.18</v>
      </c>
      <c r="Q165" s="38">
        <v>9.08</v>
      </c>
      <c r="R165" s="38">
        <v>9.1300000000000008</v>
      </c>
      <c r="S165" s="54">
        <v>-0.1</v>
      </c>
      <c r="T165" s="59"/>
      <c r="U165" s="38">
        <v>9.02</v>
      </c>
      <c r="V165" s="95">
        <v>8.8800000000000008</v>
      </c>
      <c r="W165" s="37">
        <v>8.9499999999999993</v>
      </c>
      <c r="X165" s="54">
        <v>-0.14000000000000001</v>
      </c>
      <c r="Y165" s="59"/>
      <c r="Z165" s="38">
        <v>9.08</v>
      </c>
      <c r="AA165" s="37">
        <v>8.9600000000000009</v>
      </c>
      <c r="AB165" s="38">
        <v>9.02</v>
      </c>
      <c r="AC165" s="54">
        <v>-0.12</v>
      </c>
      <c r="AD165" s="59"/>
      <c r="AE165" s="37">
        <v>8.92</v>
      </c>
      <c r="AF165" s="37">
        <v>8.83</v>
      </c>
      <c r="AG165" s="37">
        <v>8.8800000000000008</v>
      </c>
      <c r="AH165" s="54">
        <v>-0.09</v>
      </c>
      <c r="AI165" s="59"/>
      <c r="AJ165" s="37">
        <v>8.61</v>
      </c>
      <c r="AK165" s="95">
        <v>8.57</v>
      </c>
      <c r="AL165" s="37">
        <v>8.59</v>
      </c>
      <c r="AM165" s="54">
        <v>-0.04</v>
      </c>
      <c r="AN165" s="59"/>
      <c r="AO165" s="37">
        <v>8.83</v>
      </c>
      <c r="AP165" s="95">
        <v>8.85</v>
      </c>
      <c r="AQ165" s="37">
        <v>8.84</v>
      </c>
      <c r="AR165" s="54">
        <v>0.02</v>
      </c>
      <c r="AS165" s="59"/>
      <c r="AT165" s="37">
        <v>8.39</v>
      </c>
      <c r="AU165" s="95">
        <v>8.3000000000000007</v>
      </c>
      <c r="AV165" s="37">
        <v>8.35</v>
      </c>
      <c r="AW165" s="54">
        <v>-0.09</v>
      </c>
      <c r="AX165" s="59"/>
      <c r="AY165" s="37">
        <v>8.6</v>
      </c>
      <c r="AZ165" s="37">
        <v>8.43</v>
      </c>
      <c r="BA165" s="37">
        <v>8.52</v>
      </c>
      <c r="BB165" s="54">
        <v>-0.17</v>
      </c>
      <c r="BC165" s="59"/>
      <c r="BD165" s="21"/>
      <c r="BE165" s="43" t="s">
        <v>157</v>
      </c>
      <c r="BF165" s="42" t="s">
        <v>157</v>
      </c>
      <c r="BG165" s="42" t="s">
        <v>157</v>
      </c>
      <c r="BH165" s="53" t="s">
        <v>157</v>
      </c>
      <c r="BI165" s="55"/>
      <c r="BJ165" s="42" t="s">
        <v>157</v>
      </c>
      <c r="BK165" s="42" t="s">
        <v>157</v>
      </c>
      <c r="BL165" s="42" t="s">
        <v>157</v>
      </c>
      <c r="BM165" s="53" t="s">
        <v>157</v>
      </c>
      <c r="BN165" s="55"/>
      <c r="BO165" s="42" t="s">
        <v>157</v>
      </c>
      <c r="BP165" s="42" t="s">
        <v>157</v>
      </c>
      <c r="BQ165" s="42" t="s">
        <v>157</v>
      </c>
      <c r="BR165" s="53" t="s">
        <v>157</v>
      </c>
      <c r="BS165" s="55"/>
      <c r="BT165" s="42" t="s">
        <v>157</v>
      </c>
      <c r="BU165" s="42" t="s">
        <v>157</v>
      </c>
      <c r="BV165" s="42" t="s">
        <v>157</v>
      </c>
      <c r="BW165" s="53" t="s">
        <v>157</v>
      </c>
      <c r="BX165" s="55"/>
      <c r="BY165" s="42" t="s">
        <v>157</v>
      </c>
      <c r="BZ165" s="42" t="s">
        <v>157</v>
      </c>
      <c r="CA165" s="42" t="s">
        <v>157</v>
      </c>
      <c r="CB165" s="53" t="s">
        <v>157</v>
      </c>
      <c r="CC165" s="55"/>
      <c r="CD165" s="42" t="s">
        <v>157</v>
      </c>
      <c r="CE165" s="42" t="s">
        <v>157</v>
      </c>
      <c r="CF165" s="42" t="s">
        <v>157</v>
      </c>
      <c r="CG165" s="53" t="s">
        <v>157</v>
      </c>
      <c r="CH165" s="55"/>
      <c r="CI165" s="42" t="s">
        <v>157</v>
      </c>
      <c r="CJ165" s="42" t="s">
        <v>157</v>
      </c>
      <c r="CK165" s="42" t="s">
        <v>157</v>
      </c>
      <c r="CL165" s="53" t="s">
        <v>157</v>
      </c>
      <c r="CM165" s="55"/>
      <c r="CN165" s="42" t="s">
        <v>157</v>
      </c>
      <c r="CO165" s="42" t="s">
        <v>157</v>
      </c>
      <c r="CP165" s="42" t="s">
        <v>157</v>
      </c>
      <c r="CQ165" s="53" t="s">
        <v>157</v>
      </c>
      <c r="CR165" s="55"/>
    </row>
    <row r="166" spans="1:96" x14ac:dyDescent="0.25">
      <c r="A166" s="26" t="s">
        <v>137</v>
      </c>
      <c r="B166" s="23">
        <v>123</v>
      </c>
      <c r="C166" s="23">
        <v>2</v>
      </c>
      <c r="D166" s="23">
        <v>575142</v>
      </c>
      <c r="E166" s="23" t="s">
        <v>144</v>
      </c>
      <c r="F166" s="23" t="s">
        <v>12</v>
      </c>
      <c r="G166" s="23" t="s">
        <v>13</v>
      </c>
      <c r="H166" s="22" t="s">
        <v>192</v>
      </c>
      <c r="I166" s="34">
        <v>7.72</v>
      </c>
      <c r="J166" s="37">
        <v>7.67</v>
      </c>
      <c r="K166" s="37">
        <v>7.72</v>
      </c>
      <c r="L166" s="37">
        <v>7.96</v>
      </c>
      <c r="M166" s="37">
        <v>7.84</v>
      </c>
      <c r="N166" s="54">
        <v>0.24</v>
      </c>
      <c r="O166" s="59"/>
      <c r="P166" s="37">
        <v>8.7799999999999994</v>
      </c>
      <c r="Q166" s="37">
        <v>8.9700000000000006</v>
      </c>
      <c r="R166" s="37">
        <v>8.8800000000000008</v>
      </c>
      <c r="S166" s="54">
        <v>0.19</v>
      </c>
      <c r="T166" s="59"/>
      <c r="U166" s="37">
        <v>8.58</v>
      </c>
      <c r="V166" s="95">
        <v>8.86</v>
      </c>
      <c r="W166" s="37">
        <v>8.7200000000000006</v>
      </c>
      <c r="X166" s="54">
        <v>0.28000000000000003</v>
      </c>
      <c r="Y166" s="59"/>
      <c r="Z166" s="37">
        <v>8.69</v>
      </c>
      <c r="AA166" s="37">
        <v>8.85</v>
      </c>
      <c r="AB166" s="37">
        <v>8.77</v>
      </c>
      <c r="AC166" s="54">
        <v>0.16</v>
      </c>
      <c r="AD166" s="59"/>
      <c r="AE166" s="37">
        <v>8.6</v>
      </c>
      <c r="AF166" s="37">
        <v>8.69</v>
      </c>
      <c r="AG166" s="37">
        <v>8.64</v>
      </c>
      <c r="AH166" s="54">
        <v>0.09</v>
      </c>
      <c r="AI166" s="59"/>
      <c r="AJ166" s="37">
        <v>8.2200000000000006</v>
      </c>
      <c r="AK166" s="95">
        <v>8.3800000000000008</v>
      </c>
      <c r="AL166" s="37">
        <v>8.3000000000000007</v>
      </c>
      <c r="AM166" s="54">
        <v>0.16</v>
      </c>
      <c r="AN166" s="59"/>
      <c r="AO166" s="37">
        <v>8.4499999999999993</v>
      </c>
      <c r="AP166" s="95">
        <v>8.6199999999999992</v>
      </c>
      <c r="AQ166" s="37">
        <v>8.5299999999999994</v>
      </c>
      <c r="AR166" s="54">
        <v>0.17</v>
      </c>
      <c r="AS166" s="59"/>
      <c r="AT166" s="37">
        <v>7.99</v>
      </c>
      <c r="AU166" s="95">
        <v>8.1300000000000008</v>
      </c>
      <c r="AV166" s="37">
        <v>8.06</v>
      </c>
      <c r="AW166" s="54">
        <v>0.14000000000000001</v>
      </c>
      <c r="AX166" s="59"/>
      <c r="AY166" s="37">
        <v>8.42</v>
      </c>
      <c r="AZ166" s="37">
        <v>8.18</v>
      </c>
      <c r="BA166" s="37">
        <v>8.31</v>
      </c>
      <c r="BB166" s="54">
        <v>-0.24</v>
      </c>
      <c r="BC166" s="59"/>
      <c r="BD166" s="21"/>
      <c r="BE166" s="43" t="s">
        <v>157</v>
      </c>
      <c r="BF166" s="42" t="s">
        <v>157</v>
      </c>
      <c r="BG166" s="42" t="s">
        <v>157</v>
      </c>
      <c r="BH166" s="53" t="s">
        <v>157</v>
      </c>
      <c r="BI166" s="55"/>
      <c r="BJ166" s="42" t="s">
        <v>157</v>
      </c>
      <c r="BK166" s="42" t="s">
        <v>157</v>
      </c>
      <c r="BL166" s="42" t="s">
        <v>157</v>
      </c>
      <c r="BM166" s="53" t="s">
        <v>157</v>
      </c>
      <c r="BN166" s="55"/>
      <c r="BO166" s="42" t="s">
        <v>157</v>
      </c>
      <c r="BP166" s="42" t="s">
        <v>157</v>
      </c>
      <c r="BQ166" s="42" t="s">
        <v>157</v>
      </c>
      <c r="BR166" s="53" t="s">
        <v>157</v>
      </c>
      <c r="BS166" s="55"/>
      <c r="BT166" s="42" t="s">
        <v>157</v>
      </c>
      <c r="BU166" s="42" t="s">
        <v>157</v>
      </c>
      <c r="BV166" s="42" t="s">
        <v>157</v>
      </c>
      <c r="BW166" s="53" t="s">
        <v>157</v>
      </c>
      <c r="BX166" s="55"/>
      <c r="BY166" s="42" t="s">
        <v>157</v>
      </c>
      <c r="BZ166" s="42" t="s">
        <v>157</v>
      </c>
      <c r="CA166" s="42" t="s">
        <v>157</v>
      </c>
      <c r="CB166" s="53" t="s">
        <v>157</v>
      </c>
      <c r="CC166" s="55"/>
      <c r="CD166" s="42" t="s">
        <v>157</v>
      </c>
      <c r="CE166" s="42" t="s">
        <v>157</v>
      </c>
      <c r="CF166" s="42" t="s">
        <v>157</v>
      </c>
      <c r="CG166" s="53" t="s">
        <v>157</v>
      </c>
      <c r="CH166" s="55"/>
      <c r="CI166" s="42" t="s">
        <v>157</v>
      </c>
      <c r="CJ166" s="42" t="s">
        <v>157</v>
      </c>
      <c r="CK166" s="42" t="s">
        <v>157</v>
      </c>
      <c r="CL166" s="53" t="s">
        <v>157</v>
      </c>
      <c r="CM166" s="55"/>
      <c r="CN166" s="42" t="s">
        <v>157</v>
      </c>
      <c r="CO166" s="42" t="s">
        <v>157</v>
      </c>
      <c r="CP166" s="42" t="s">
        <v>157</v>
      </c>
      <c r="CQ166" s="53" t="s">
        <v>157</v>
      </c>
      <c r="CR166" s="55"/>
    </row>
    <row r="167" spans="1:96" x14ac:dyDescent="0.25">
      <c r="A167" s="26" t="s">
        <v>137</v>
      </c>
      <c r="B167" s="23">
        <v>123</v>
      </c>
      <c r="C167" s="23">
        <v>2</v>
      </c>
      <c r="D167" s="23">
        <v>673202</v>
      </c>
      <c r="E167" s="23" t="s">
        <v>145</v>
      </c>
      <c r="F167" s="23" t="s">
        <v>12</v>
      </c>
      <c r="G167" s="23" t="s">
        <v>13</v>
      </c>
      <c r="H167" s="22" t="s">
        <v>194</v>
      </c>
      <c r="I167" s="34">
        <v>8.0500000000000007</v>
      </c>
      <c r="J167" s="37">
        <v>7.85</v>
      </c>
      <c r="K167" s="37">
        <v>7.91</v>
      </c>
      <c r="L167" s="37">
        <v>7.93</v>
      </c>
      <c r="M167" s="37">
        <v>7.92</v>
      </c>
      <c r="N167" s="54">
        <v>0.02</v>
      </c>
      <c r="O167" s="59"/>
      <c r="P167" s="37">
        <v>8.61</v>
      </c>
      <c r="Q167" s="37">
        <v>8.7100000000000009</v>
      </c>
      <c r="R167" s="37">
        <v>8.66</v>
      </c>
      <c r="S167" s="54">
        <v>0.1</v>
      </c>
      <c r="T167" s="59"/>
      <c r="U167" s="37">
        <v>8.58</v>
      </c>
      <c r="V167" s="95">
        <v>8.48</v>
      </c>
      <c r="W167" s="37">
        <v>8.5299999999999994</v>
      </c>
      <c r="X167" s="54">
        <v>-0.1</v>
      </c>
      <c r="Y167" s="59"/>
      <c r="Z167" s="37">
        <v>8.4</v>
      </c>
      <c r="AA167" s="37">
        <v>8.5</v>
      </c>
      <c r="AB167" s="37">
        <v>8.4499999999999993</v>
      </c>
      <c r="AC167" s="54">
        <v>0.1</v>
      </c>
      <c r="AD167" s="59"/>
      <c r="AE167" s="37">
        <v>8.43</v>
      </c>
      <c r="AF167" s="37">
        <v>8.52</v>
      </c>
      <c r="AG167" s="37">
        <v>8.48</v>
      </c>
      <c r="AH167" s="54">
        <v>0.09</v>
      </c>
      <c r="AI167" s="59"/>
      <c r="AJ167" s="37">
        <v>7.79</v>
      </c>
      <c r="AK167" s="95">
        <v>8.2799999999999994</v>
      </c>
      <c r="AL167" s="37">
        <v>8.0399999999999991</v>
      </c>
      <c r="AM167" s="54">
        <v>0.49</v>
      </c>
      <c r="AN167" s="59" t="s">
        <v>152</v>
      </c>
      <c r="AO167" s="37">
        <v>7.9</v>
      </c>
      <c r="AP167" s="95">
        <v>8.42</v>
      </c>
      <c r="AQ167" s="37">
        <v>8.16</v>
      </c>
      <c r="AR167" s="54">
        <v>0.52</v>
      </c>
      <c r="AS167" s="59" t="s">
        <v>152</v>
      </c>
      <c r="AT167" s="37">
        <v>7.69</v>
      </c>
      <c r="AU167" s="95">
        <v>8.14</v>
      </c>
      <c r="AV167" s="37">
        <v>7.91</v>
      </c>
      <c r="AW167" s="54">
        <v>0.45</v>
      </c>
      <c r="AX167" s="59" t="s">
        <v>152</v>
      </c>
      <c r="AY167" s="37">
        <v>7.68</v>
      </c>
      <c r="AZ167" s="37">
        <v>8.15</v>
      </c>
      <c r="BA167" s="37">
        <v>7.93</v>
      </c>
      <c r="BB167" s="54">
        <v>0.47</v>
      </c>
      <c r="BC167" s="59" t="s">
        <v>152</v>
      </c>
      <c r="BD167" s="21"/>
      <c r="BE167" s="43" t="s">
        <v>157</v>
      </c>
      <c r="BF167" s="42" t="s">
        <v>157</v>
      </c>
      <c r="BG167" s="42" t="s">
        <v>157</v>
      </c>
      <c r="BH167" s="53" t="s">
        <v>157</v>
      </c>
      <c r="BI167" s="55"/>
      <c r="BJ167" s="42" t="s">
        <v>157</v>
      </c>
      <c r="BK167" s="42" t="s">
        <v>157</v>
      </c>
      <c r="BL167" s="42" t="s">
        <v>157</v>
      </c>
      <c r="BM167" s="53" t="s">
        <v>157</v>
      </c>
      <c r="BN167" s="55"/>
      <c r="BO167" s="42" t="s">
        <v>157</v>
      </c>
      <c r="BP167" s="42" t="s">
        <v>157</v>
      </c>
      <c r="BQ167" s="42" t="s">
        <v>157</v>
      </c>
      <c r="BR167" s="53" t="s">
        <v>157</v>
      </c>
      <c r="BS167" s="55"/>
      <c r="BT167" s="42" t="s">
        <v>157</v>
      </c>
      <c r="BU167" s="42" t="s">
        <v>157</v>
      </c>
      <c r="BV167" s="42" t="s">
        <v>157</v>
      </c>
      <c r="BW167" s="53" t="s">
        <v>157</v>
      </c>
      <c r="BX167" s="55"/>
      <c r="BY167" s="42" t="s">
        <v>157</v>
      </c>
      <c r="BZ167" s="42" t="s">
        <v>157</v>
      </c>
      <c r="CA167" s="42" t="s">
        <v>157</v>
      </c>
      <c r="CB167" s="53" t="s">
        <v>157</v>
      </c>
      <c r="CC167" s="55"/>
      <c r="CD167" s="42" t="s">
        <v>157</v>
      </c>
      <c r="CE167" s="42" t="s">
        <v>157</v>
      </c>
      <c r="CF167" s="42" t="s">
        <v>157</v>
      </c>
      <c r="CG167" s="53" t="s">
        <v>157</v>
      </c>
      <c r="CH167" s="55"/>
      <c r="CI167" s="42" t="s">
        <v>157</v>
      </c>
      <c r="CJ167" s="42" t="s">
        <v>157</v>
      </c>
      <c r="CK167" s="42" t="s">
        <v>157</v>
      </c>
      <c r="CL167" s="53" t="s">
        <v>157</v>
      </c>
      <c r="CM167" s="55"/>
      <c r="CN167" s="42" t="s">
        <v>157</v>
      </c>
      <c r="CO167" s="42" t="s">
        <v>157</v>
      </c>
      <c r="CP167" s="42" t="s">
        <v>157</v>
      </c>
      <c r="CQ167" s="53" t="s">
        <v>157</v>
      </c>
      <c r="CR167" s="55"/>
    </row>
    <row r="168" spans="1:96" x14ac:dyDescent="0.25">
      <c r="A168" s="26" t="s">
        <v>137</v>
      </c>
      <c r="B168" s="23">
        <v>123</v>
      </c>
      <c r="C168" s="23">
        <v>2</v>
      </c>
      <c r="D168" s="23">
        <v>485003</v>
      </c>
      <c r="E168" s="23" t="s">
        <v>146</v>
      </c>
      <c r="F168" s="23" t="s">
        <v>12</v>
      </c>
      <c r="G168" s="23" t="s">
        <v>13</v>
      </c>
      <c r="H168" s="22" t="s">
        <v>194</v>
      </c>
      <c r="I168" s="34">
        <v>8.18</v>
      </c>
      <c r="J168" s="37">
        <v>7.91</v>
      </c>
      <c r="K168" s="37">
        <v>7.64</v>
      </c>
      <c r="L168" s="37">
        <v>7.98</v>
      </c>
      <c r="M168" s="37">
        <v>7.81</v>
      </c>
      <c r="N168" s="54">
        <v>0.34</v>
      </c>
      <c r="O168" s="59" t="s">
        <v>152</v>
      </c>
      <c r="P168" s="37">
        <v>8.2200000000000006</v>
      </c>
      <c r="Q168" s="37">
        <v>8.66</v>
      </c>
      <c r="R168" s="37">
        <v>8.44</v>
      </c>
      <c r="S168" s="54">
        <v>0.44</v>
      </c>
      <c r="T168" s="59" t="s">
        <v>152</v>
      </c>
      <c r="U168" s="37">
        <v>8.08</v>
      </c>
      <c r="V168" s="95">
        <v>8.57</v>
      </c>
      <c r="W168" s="37">
        <v>8.32</v>
      </c>
      <c r="X168" s="54">
        <v>0.49</v>
      </c>
      <c r="Y168" s="59" t="s">
        <v>152</v>
      </c>
      <c r="Z168" s="37">
        <v>8.2200000000000006</v>
      </c>
      <c r="AA168" s="37">
        <v>8.5399999999999991</v>
      </c>
      <c r="AB168" s="37">
        <v>8.3800000000000008</v>
      </c>
      <c r="AC168" s="54">
        <v>0.32</v>
      </c>
      <c r="AD168" s="59" t="s">
        <v>152</v>
      </c>
      <c r="AE168" s="37">
        <v>8.1199999999999992</v>
      </c>
      <c r="AF168" s="37">
        <v>8.5500000000000007</v>
      </c>
      <c r="AG168" s="37">
        <v>8.34</v>
      </c>
      <c r="AH168" s="54">
        <v>0.43</v>
      </c>
      <c r="AI168" s="59" t="s">
        <v>152</v>
      </c>
      <c r="AJ168" s="37">
        <v>7.9</v>
      </c>
      <c r="AK168" s="95">
        <v>8.39</v>
      </c>
      <c r="AL168" s="37">
        <v>8.14</v>
      </c>
      <c r="AM168" s="54">
        <v>0.49</v>
      </c>
      <c r="AN168" s="59" t="s">
        <v>152</v>
      </c>
      <c r="AO168" s="37">
        <v>7.91</v>
      </c>
      <c r="AP168" s="95">
        <v>8.44</v>
      </c>
      <c r="AQ168" s="37">
        <v>8.18</v>
      </c>
      <c r="AR168" s="54">
        <v>0.53</v>
      </c>
      <c r="AS168" s="59" t="s">
        <v>152</v>
      </c>
      <c r="AT168" s="37">
        <v>7.88</v>
      </c>
      <c r="AU168" s="95">
        <v>8.34</v>
      </c>
      <c r="AV168" s="37">
        <v>8.11</v>
      </c>
      <c r="AW168" s="54">
        <v>0.46</v>
      </c>
      <c r="AX168" s="59" t="s">
        <v>152</v>
      </c>
      <c r="AY168" s="37">
        <v>7.61</v>
      </c>
      <c r="AZ168" s="37">
        <v>7.94</v>
      </c>
      <c r="BA168" s="37">
        <v>7.78</v>
      </c>
      <c r="BB168" s="54">
        <v>0.33</v>
      </c>
      <c r="BC168" s="59"/>
      <c r="BD168" s="21"/>
      <c r="BE168" s="43" t="s">
        <v>157</v>
      </c>
      <c r="BF168" s="42" t="s">
        <v>157</v>
      </c>
      <c r="BG168" s="42" t="s">
        <v>157</v>
      </c>
      <c r="BH168" s="53" t="s">
        <v>157</v>
      </c>
      <c r="BI168" s="55"/>
      <c r="BJ168" s="42" t="s">
        <v>157</v>
      </c>
      <c r="BK168" s="42" t="s">
        <v>157</v>
      </c>
      <c r="BL168" s="42" t="s">
        <v>157</v>
      </c>
      <c r="BM168" s="53" t="s">
        <v>157</v>
      </c>
      <c r="BN168" s="55"/>
      <c r="BO168" s="42" t="s">
        <v>157</v>
      </c>
      <c r="BP168" s="42" t="s">
        <v>157</v>
      </c>
      <c r="BQ168" s="42" t="s">
        <v>157</v>
      </c>
      <c r="BR168" s="53" t="s">
        <v>157</v>
      </c>
      <c r="BS168" s="55"/>
      <c r="BT168" s="42" t="s">
        <v>157</v>
      </c>
      <c r="BU168" s="42" t="s">
        <v>157</v>
      </c>
      <c r="BV168" s="42" t="s">
        <v>157</v>
      </c>
      <c r="BW168" s="53" t="s">
        <v>157</v>
      </c>
      <c r="BX168" s="55"/>
      <c r="BY168" s="42" t="s">
        <v>157</v>
      </c>
      <c r="BZ168" s="42" t="s">
        <v>157</v>
      </c>
      <c r="CA168" s="42" t="s">
        <v>157</v>
      </c>
      <c r="CB168" s="53" t="s">
        <v>157</v>
      </c>
      <c r="CC168" s="55"/>
      <c r="CD168" s="42" t="s">
        <v>157</v>
      </c>
      <c r="CE168" s="42" t="s">
        <v>157</v>
      </c>
      <c r="CF168" s="42" t="s">
        <v>157</v>
      </c>
      <c r="CG168" s="53" t="s">
        <v>157</v>
      </c>
      <c r="CH168" s="55"/>
      <c r="CI168" s="42" t="s">
        <v>157</v>
      </c>
      <c r="CJ168" s="42" t="s">
        <v>157</v>
      </c>
      <c r="CK168" s="42" t="s">
        <v>157</v>
      </c>
      <c r="CL168" s="53" t="s">
        <v>157</v>
      </c>
      <c r="CM168" s="55"/>
      <c r="CN168" s="42" t="s">
        <v>157</v>
      </c>
      <c r="CO168" s="42" t="s">
        <v>157</v>
      </c>
      <c r="CP168" s="42" t="s">
        <v>157</v>
      </c>
      <c r="CQ168" s="53" t="s">
        <v>157</v>
      </c>
      <c r="CR168" s="55"/>
    </row>
    <row r="169" spans="1:96" x14ac:dyDescent="0.25">
      <c r="A169" s="26" t="s">
        <v>137</v>
      </c>
      <c r="B169" s="23">
        <v>123</v>
      </c>
      <c r="C169" s="23">
        <v>2</v>
      </c>
      <c r="D169" s="23">
        <v>584052</v>
      </c>
      <c r="E169" s="23" t="s">
        <v>147</v>
      </c>
      <c r="F169" s="23" t="s">
        <v>12</v>
      </c>
      <c r="G169" s="23" t="s">
        <v>13</v>
      </c>
      <c r="H169" s="22" t="s">
        <v>192</v>
      </c>
      <c r="I169" s="34">
        <v>7.34</v>
      </c>
      <c r="J169" s="37">
        <v>8.0399999999999991</v>
      </c>
      <c r="K169" s="37">
        <v>7.63</v>
      </c>
      <c r="L169" s="37">
        <v>7.47</v>
      </c>
      <c r="M169" s="37">
        <v>7.55</v>
      </c>
      <c r="N169" s="54">
        <v>-0.16</v>
      </c>
      <c r="O169" s="59"/>
      <c r="P169" s="37">
        <v>8.83</v>
      </c>
      <c r="Q169" s="38">
        <v>9.01</v>
      </c>
      <c r="R169" s="37">
        <v>8.92</v>
      </c>
      <c r="S169" s="54">
        <v>0.18</v>
      </c>
      <c r="T169" s="59"/>
      <c r="U169" s="37">
        <v>8.56</v>
      </c>
      <c r="V169" s="95">
        <v>8.85</v>
      </c>
      <c r="W169" s="37">
        <v>8.7100000000000009</v>
      </c>
      <c r="X169" s="54">
        <v>0.28999999999999998</v>
      </c>
      <c r="Y169" s="59" t="s">
        <v>152</v>
      </c>
      <c r="Z169" s="37">
        <v>8.67</v>
      </c>
      <c r="AA169" s="37">
        <v>8.7899999999999991</v>
      </c>
      <c r="AB169" s="37">
        <v>8.73</v>
      </c>
      <c r="AC169" s="54">
        <v>0.12</v>
      </c>
      <c r="AD169" s="59"/>
      <c r="AE169" s="37">
        <v>7.75</v>
      </c>
      <c r="AF169" s="37">
        <v>8.08</v>
      </c>
      <c r="AG169" s="37">
        <v>7.91</v>
      </c>
      <c r="AH169" s="54">
        <v>0.33</v>
      </c>
      <c r="AI169" s="59" t="s">
        <v>152</v>
      </c>
      <c r="AJ169" s="37">
        <v>7.5</v>
      </c>
      <c r="AK169" s="37">
        <v>7.77</v>
      </c>
      <c r="AL169" s="37">
        <v>7.63</v>
      </c>
      <c r="AM169" s="54">
        <v>0.27</v>
      </c>
      <c r="AN169" s="59"/>
      <c r="AO169" s="37">
        <v>7.62</v>
      </c>
      <c r="AP169" s="37">
        <v>7.99</v>
      </c>
      <c r="AQ169" s="37">
        <v>7.81</v>
      </c>
      <c r="AR169" s="54">
        <v>0.37</v>
      </c>
      <c r="AS169" s="59" t="s">
        <v>152</v>
      </c>
      <c r="AT169" s="37">
        <v>7.38</v>
      </c>
      <c r="AU169" s="37">
        <v>7.54</v>
      </c>
      <c r="AV169" s="37">
        <v>7.46</v>
      </c>
      <c r="AW169" s="54">
        <v>0.16</v>
      </c>
      <c r="AX169" s="59"/>
      <c r="AY169" s="37">
        <v>8.18</v>
      </c>
      <c r="AZ169" s="37">
        <v>8.4600000000000009</v>
      </c>
      <c r="BA169" s="37">
        <v>8.3000000000000007</v>
      </c>
      <c r="BB169" s="54">
        <v>0.28000000000000003</v>
      </c>
      <c r="BC169" s="59"/>
      <c r="BD169" s="21"/>
      <c r="BE169" s="43" t="s">
        <v>157</v>
      </c>
      <c r="BF169" s="42" t="s">
        <v>157</v>
      </c>
      <c r="BG169" s="42" t="s">
        <v>157</v>
      </c>
      <c r="BH169" s="53" t="s">
        <v>157</v>
      </c>
      <c r="BI169" s="55"/>
      <c r="BJ169" s="42" t="s">
        <v>157</v>
      </c>
      <c r="BK169" s="42" t="s">
        <v>157</v>
      </c>
      <c r="BL169" s="42" t="s">
        <v>157</v>
      </c>
      <c r="BM169" s="53" t="s">
        <v>157</v>
      </c>
      <c r="BN169" s="55"/>
      <c r="BO169" s="42" t="s">
        <v>157</v>
      </c>
      <c r="BP169" s="42" t="s">
        <v>157</v>
      </c>
      <c r="BQ169" s="42" t="s">
        <v>157</v>
      </c>
      <c r="BR169" s="53" t="s">
        <v>157</v>
      </c>
      <c r="BS169" s="55"/>
      <c r="BT169" s="42" t="s">
        <v>157</v>
      </c>
      <c r="BU169" s="42" t="s">
        <v>157</v>
      </c>
      <c r="BV169" s="42" t="s">
        <v>157</v>
      </c>
      <c r="BW169" s="53" t="s">
        <v>157</v>
      </c>
      <c r="BX169" s="55"/>
      <c r="BY169" s="42" t="s">
        <v>157</v>
      </c>
      <c r="BZ169" s="42" t="s">
        <v>157</v>
      </c>
      <c r="CA169" s="42" t="s">
        <v>157</v>
      </c>
      <c r="CB169" s="53" t="s">
        <v>157</v>
      </c>
      <c r="CC169" s="55"/>
      <c r="CD169" s="42" t="s">
        <v>157</v>
      </c>
      <c r="CE169" s="42" t="s">
        <v>157</v>
      </c>
      <c r="CF169" s="42" t="s">
        <v>157</v>
      </c>
      <c r="CG169" s="53" t="s">
        <v>157</v>
      </c>
      <c r="CH169" s="55"/>
      <c r="CI169" s="42" t="s">
        <v>157</v>
      </c>
      <c r="CJ169" s="42" t="s">
        <v>157</v>
      </c>
      <c r="CK169" s="42" t="s">
        <v>157</v>
      </c>
      <c r="CL169" s="53" t="s">
        <v>157</v>
      </c>
      <c r="CM169" s="55"/>
      <c r="CN169" s="42" t="s">
        <v>157</v>
      </c>
      <c r="CO169" s="42" t="s">
        <v>157</v>
      </c>
      <c r="CP169" s="42" t="s">
        <v>157</v>
      </c>
      <c r="CQ169" s="53" t="s">
        <v>157</v>
      </c>
      <c r="CR169" s="55"/>
    </row>
    <row r="170" spans="1:96" x14ac:dyDescent="0.25">
      <c r="A170" s="26" t="s">
        <v>137</v>
      </c>
      <c r="B170" s="23">
        <v>123</v>
      </c>
      <c r="C170" s="23">
        <v>2</v>
      </c>
      <c r="D170" s="23">
        <v>592006</v>
      </c>
      <c r="E170" s="23" t="s">
        <v>148</v>
      </c>
      <c r="F170" s="23" t="s">
        <v>12</v>
      </c>
      <c r="G170" s="23" t="s">
        <v>13</v>
      </c>
      <c r="H170" s="22" t="s">
        <v>193</v>
      </c>
      <c r="I170" s="34">
        <v>8.2899999999999991</v>
      </c>
      <c r="J170" s="37">
        <v>8</v>
      </c>
      <c r="K170" s="37">
        <v>7.86</v>
      </c>
      <c r="L170" s="95">
        <v>8.1199999999999992</v>
      </c>
      <c r="M170" s="37">
        <v>7.99</v>
      </c>
      <c r="N170" s="54">
        <v>0.26</v>
      </c>
      <c r="O170" s="59" t="s">
        <v>152</v>
      </c>
      <c r="P170" s="37">
        <v>8.6300000000000008</v>
      </c>
      <c r="Q170" s="37">
        <v>8.7799999999999994</v>
      </c>
      <c r="R170" s="37">
        <v>8.6999999999999993</v>
      </c>
      <c r="S170" s="54">
        <v>0.15</v>
      </c>
      <c r="T170" s="59"/>
      <c r="U170" s="37">
        <v>8.57</v>
      </c>
      <c r="V170" s="95">
        <v>8.5500000000000007</v>
      </c>
      <c r="W170" s="37">
        <v>8.56</v>
      </c>
      <c r="X170" s="54">
        <v>-0.02</v>
      </c>
      <c r="Y170" s="59"/>
      <c r="Z170" s="37">
        <v>8.7100000000000009</v>
      </c>
      <c r="AA170" s="37">
        <v>8.81</v>
      </c>
      <c r="AB170" s="37">
        <v>8.76</v>
      </c>
      <c r="AC170" s="54">
        <v>0.1</v>
      </c>
      <c r="AD170" s="59"/>
      <c r="AE170" s="37">
        <v>8.58</v>
      </c>
      <c r="AF170" s="37">
        <v>8.6300000000000008</v>
      </c>
      <c r="AG170" s="37">
        <v>8.61</v>
      </c>
      <c r="AH170" s="54">
        <v>0.05</v>
      </c>
      <c r="AI170" s="59"/>
      <c r="AJ170" s="37">
        <v>8.14</v>
      </c>
      <c r="AK170" s="37">
        <v>7.71</v>
      </c>
      <c r="AL170" s="37">
        <v>7.93</v>
      </c>
      <c r="AM170" s="54">
        <v>-0.43</v>
      </c>
      <c r="AN170" s="59" t="s">
        <v>153</v>
      </c>
      <c r="AO170" s="37">
        <v>8.15</v>
      </c>
      <c r="AP170" s="37">
        <v>7.65</v>
      </c>
      <c r="AQ170" s="37">
        <v>7.9</v>
      </c>
      <c r="AR170" s="54">
        <v>-0.5</v>
      </c>
      <c r="AS170" s="59" t="s">
        <v>153</v>
      </c>
      <c r="AT170" s="37">
        <v>8.1300000000000008</v>
      </c>
      <c r="AU170" s="37">
        <v>7.78</v>
      </c>
      <c r="AV170" s="37">
        <v>7.95</v>
      </c>
      <c r="AW170" s="54">
        <v>-0.35</v>
      </c>
      <c r="AX170" s="59" t="s">
        <v>153</v>
      </c>
      <c r="AY170" s="37">
        <v>7.65</v>
      </c>
      <c r="AZ170" s="37">
        <v>7.4</v>
      </c>
      <c r="BA170" s="37">
        <v>7.54</v>
      </c>
      <c r="BB170" s="54">
        <v>-0.25</v>
      </c>
      <c r="BC170" s="59"/>
      <c r="BD170" s="21"/>
      <c r="BE170" s="43" t="s">
        <v>157</v>
      </c>
      <c r="BF170" s="42" t="s">
        <v>157</v>
      </c>
      <c r="BG170" s="42" t="s">
        <v>157</v>
      </c>
      <c r="BH170" s="53" t="s">
        <v>157</v>
      </c>
      <c r="BI170" s="55"/>
      <c r="BJ170" s="42" t="s">
        <v>157</v>
      </c>
      <c r="BK170" s="42" t="s">
        <v>157</v>
      </c>
      <c r="BL170" s="42" t="s">
        <v>157</v>
      </c>
      <c r="BM170" s="53" t="s">
        <v>157</v>
      </c>
      <c r="BN170" s="55"/>
      <c r="BO170" s="42" t="s">
        <v>157</v>
      </c>
      <c r="BP170" s="42" t="s">
        <v>157</v>
      </c>
      <c r="BQ170" s="42" t="s">
        <v>157</v>
      </c>
      <c r="BR170" s="53" t="s">
        <v>157</v>
      </c>
      <c r="BS170" s="55"/>
      <c r="BT170" s="42" t="s">
        <v>157</v>
      </c>
      <c r="BU170" s="42" t="s">
        <v>157</v>
      </c>
      <c r="BV170" s="42" t="s">
        <v>157</v>
      </c>
      <c r="BW170" s="53" t="s">
        <v>157</v>
      </c>
      <c r="BX170" s="55"/>
      <c r="BY170" s="42" t="s">
        <v>157</v>
      </c>
      <c r="BZ170" s="42" t="s">
        <v>157</v>
      </c>
      <c r="CA170" s="42" t="s">
        <v>157</v>
      </c>
      <c r="CB170" s="53" t="s">
        <v>157</v>
      </c>
      <c r="CC170" s="55"/>
      <c r="CD170" s="42" t="s">
        <v>157</v>
      </c>
      <c r="CE170" s="42" t="s">
        <v>157</v>
      </c>
      <c r="CF170" s="42" t="s">
        <v>157</v>
      </c>
      <c r="CG170" s="53" t="s">
        <v>157</v>
      </c>
      <c r="CH170" s="55"/>
      <c r="CI170" s="42" t="s">
        <v>157</v>
      </c>
      <c r="CJ170" s="42" t="s">
        <v>157</v>
      </c>
      <c r="CK170" s="42" t="s">
        <v>157</v>
      </c>
      <c r="CL170" s="53" t="s">
        <v>157</v>
      </c>
      <c r="CM170" s="55"/>
      <c r="CN170" s="42" t="s">
        <v>157</v>
      </c>
      <c r="CO170" s="42" t="s">
        <v>157</v>
      </c>
      <c r="CP170" s="42" t="s">
        <v>157</v>
      </c>
      <c r="CQ170" s="53" t="s">
        <v>157</v>
      </c>
      <c r="CR170" s="55"/>
    </row>
    <row r="171" spans="1:96" x14ac:dyDescent="0.25">
      <c r="A171" s="26" t="s">
        <v>137</v>
      </c>
      <c r="B171" s="23">
        <v>123</v>
      </c>
      <c r="C171" s="23">
        <v>2</v>
      </c>
      <c r="D171" s="23">
        <v>485300</v>
      </c>
      <c r="E171" s="23" t="s">
        <v>149</v>
      </c>
      <c r="F171" s="23" t="s">
        <v>12</v>
      </c>
      <c r="G171" s="23" t="s">
        <v>13</v>
      </c>
      <c r="H171" s="22" t="s">
        <v>192</v>
      </c>
      <c r="I171" s="34">
        <v>7.6</v>
      </c>
      <c r="J171" s="37">
        <v>7.86</v>
      </c>
      <c r="K171" s="37">
        <v>7.94</v>
      </c>
      <c r="L171" s="95">
        <v>8.01</v>
      </c>
      <c r="M171" s="37">
        <v>7.98</v>
      </c>
      <c r="N171" s="54">
        <v>7.0000000000000007E-2</v>
      </c>
      <c r="O171" s="59"/>
      <c r="P171" s="37">
        <v>8.58</v>
      </c>
      <c r="Q171" s="37">
        <v>8.85</v>
      </c>
      <c r="R171" s="37">
        <v>8.7100000000000009</v>
      </c>
      <c r="S171" s="54">
        <v>0.27</v>
      </c>
      <c r="T171" s="59" t="s">
        <v>152</v>
      </c>
      <c r="U171" s="37">
        <v>8.57</v>
      </c>
      <c r="V171" s="95">
        <v>8.75</v>
      </c>
      <c r="W171" s="37">
        <v>8.66</v>
      </c>
      <c r="X171" s="54">
        <v>0.18</v>
      </c>
      <c r="Y171" s="59"/>
      <c r="Z171" s="37">
        <v>8.2200000000000006</v>
      </c>
      <c r="AA171" s="37">
        <v>8.61</v>
      </c>
      <c r="AB171" s="37">
        <v>8.41</v>
      </c>
      <c r="AC171" s="54">
        <v>0.39</v>
      </c>
      <c r="AD171" s="59" t="s">
        <v>152</v>
      </c>
      <c r="AE171" s="37">
        <v>8.52</v>
      </c>
      <c r="AF171" s="37">
        <v>8.5</v>
      </c>
      <c r="AG171" s="37">
        <v>8.51</v>
      </c>
      <c r="AH171" s="54">
        <v>-0.02</v>
      </c>
      <c r="AI171" s="59"/>
      <c r="AJ171" s="37">
        <v>8.1</v>
      </c>
      <c r="AK171" s="95">
        <v>8.01</v>
      </c>
      <c r="AL171" s="37">
        <v>8.0500000000000007</v>
      </c>
      <c r="AM171" s="54">
        <v>-0.09</v>
      </c>
      <c r="AN171" s="59"/>
      <c r="AO171" s="37">
        <v>8.26</v>
      </c>
      <c r="AP171" s="95">
        <v>8.31</v>
      </c>
      <c r="AQ171" s="37">
        <v>8.2899999999999991</v>
      </c>
      <c r="AR171" s="54">
        <v>0.05</v>
      </c>
      <c r="AS171" s="59"/>
      <c r="AT171" s="37">
        <v>7.94</v>
      </c>
      <c r="AU171" s="37">
        <v>7.7</v>
      </c>
      <c r="AV171" s="37">
        <v>7.82</v>
      </c>
      <c r="AW171" s="54">
        <v>-0.24</v>
      </c>
      <c r="AX171" s="59"/>
      <c r="AY171" s="37">
        <v>8.3699999999999992</v>
      </c>
      <c r="AZ171" s="37">
        <v>8.39</v>
      </c>
      <c r="BA171" s="37">
        <v>8.3800000000000008</v>
      </c>
      <c r="BB171" s="54">
        <v>0.02</v>
      </c>
      <c r="BC171" s="59"/>
      <c r="BD171" s="21"/>
      <c r="BE171" s="43" t="s">
        <v>157</v>
      </c>
      <c r="BF171" s="42" t="s">
        <v>157</v>
      </c>
      <c r="BG171" s="42" t="s">
        <v>157</v>
      </c>
      <c r="BH171" s="53" t="s">
        <v>157</v>
      </c>
      <c r="BI171" s="55"/>
      <c r="BJ171" s="42" t="s">
        <v>157</v>
      </c>
      <c r="BK171" s="42" t="s">
        <v>157</v>
      </c>
      <c r="BL171" s="42" t="s">
        <v>157</v>
      </c>
      <c r="BM171" s="53" t="s">
        <v>157</v>
      </c>
      <c r="BN171" s="55"/>
      <c r="BO171" s="42" t="s">
        <v>157</v>
      </c>
      <c r="BP171" s="42" t="s">
        <v>157</v>
      </c>
      <c r="BQ171" s="42" t="s">
        <v>157</v>
      </c>
      <c r="BR171" s="53" t="s">
        <v>157</v>
      </c>
      <c r="BS171" s="55"/>
      <c r="BT171" s="42" t="s">
        <v>157</v>
      </c>
      <c r="BU171" s="42" t="s">
        <v>157</v>
      </c>
      <c r="BV171" s="42" t="s">
        <v>157</v>
      </c>
      <c r="BW171" s="53" t="s">
        <v>157</v>
      </c>
      <c r="BX171" s="55"/>
      <c r="BY171" s="42" t="s">
        <v>157</v>
      </c>
      <c r="BZ171" s="42" t="s">
        <v>157</v>
      </c>
      <c r="CA171" s="42" t="s">
        <v>157</v>
      </c>
      <c r="CB171" s="53" t="s">
        <v>157</v>
      </c>
      <c r="CC171" s="55"/>
      <c r="CD171" s="42" t="s">
        <v>157</v>
      </c>
      <c r="CE171" s="42" t="s">
        <v>157</v>
      </c>
      <c r="CF171" s="42" t="s">
        <v>157</v>
      </c>
      <c r="CG171" s="53" t="s">
        <v>157</v>
      </c>
      <c r="CH171" s="55"/>
      <c r="CI171" s="42" t="s">
        <v>157</v>
      </c>
      <c r="CJ171" s="42" t="s">
        <v>157</v>
      </c>
      <c r="CK171" s="42" t="s">
        <v>157</v>
      </c>
      <c r="CL171" s="53" t="s">
        <v>157</v>
      </c>
      <c r="CM171" s="55"/>
      <c r="CN171" s="42" t="s">
        <v>157</v>
      </c>
      <c r="CO171" s="42" t="s">
        <v>157</v>
      </c>
      <c r="CP171" s="42" t="s">
        <v>157</v>
      </c>
      <c r="CQ171" s="53" t="s">
        <v>157</v>
      </c>
      <c r="CR171" s="55"/>
    </row>
    <row r="172" spans="1:96" x14ac:dyDescent="0.25">
      <c r="A172" s="26" t="s">
        <v>137</v>
      </c>
      <c r="B172" s="23">
        <v>123</v>
      </c>
      <c r="C172" s="23">
        <v>2</v>
      </c>
      <c r="D172" s="23">
        <v>672006</v>
      </c>
      <c r="E172" s="23" t="s">
        <v>150</v>
      </c>
      <c r="F172" s="23" t="s">
        <v>12</v>
      </c>
      <c r="G172" s="23" t="s">
        <v>13</v>
      </c>
      <c r="H172" s="22" t="s">
        <v>193</v>
      </c>
      <c r="I172" s="34">
        <v>7.69</v>
      </c>
      <c r="J172" s="37">
        <v>7.82</v>
      </c>
      <c r="K172" s="37">
        <v>8.01</v>
      </c>
      <c r="L172" s="37">
        <v>7.96</v>
      </c>
      <c r="M172" s="37">
        <v>7.98</v>
      </c>
      <c r="N172" s="54">
        <v>-0.05</v>
      </c>
      <c r="O172" s="59"/>
      <c r="P172" s="38">
        <v>9.09</v>
      </c>
      <c r="Q172" s="37">
        <v>8.99</v>
      </c>
      <c r="R172" s="38">
        <v>9.0399999999999991</v>
      </c>
      <c r="S172" s="54">
        <v>-0.1</v>
      </c>
      <c r="T172" s="59"/>
      <c r="U172" s="38">
        <v>9.0399999999999991</v>
      </c>
      <c r="V172" s="95">
        <v>8.84</v>
      </c>
      <c r="W172" s="37">
        <v>8.94</v>
      </c>
      <c r="X172" s="54">
        <v>-0.2</v>
      </c>
      <c r="Y172" s="59"/>
      <c r="Z172" s="37">
        <v>8.69</v>
      </c>
      <c r="AA172" s="37">
        <v>8.82</v>
      </c>
      <c r="AB172" s="37">
        <v>8.76</v>
      </c>
      <c r="AC172" s="54">
        <v>0.13</v>
      </c>
      <c r="AD172" s="59"/>
      <c r="AE172" s="38">
        <v>9.01</v>
      </c>
      <c r="AF172" s="37">
        <v>8.7799999999999994</v>
      </c>
      <c r="AG172" s="37">
        <v>8.9</v>
      </c>
      <c r="AH172" s="54">
        <v>-0.23</v>
      </c>
      <c r="AI172" s="59" t="s">
        <v>153</v>
      </c>
      <c r="AJ172" s="37">
        <v>8.2799999999999994</v>
      </c>
      <c r="AK172" s="95">
        <v>8.19</v>
      </c>
      <c r="AL172" s="37">
        <v>8.24</v>
      </c>
      <c r="AM172" s="54">
        <v>-0.09</v>
      </c>
      <c r="AN172" s="59"/>
      <c r="AO172" s="37">
        <v>8.36</v>
      </c>
      <c r="AP172" s="95">
        <v>8.36</v>
      </c>
      <c r="AQ172" s="37">
        <v>8.36</v>
      </c>
      <c r="AR172" s="54">
        <v>0</v>
      </c>
      <c r="AS172" s="59"/>
      <c r="AT172" s="37">
        <v>8.1999999999999993</v>
      </c>
      <c r="AU172" s="95">
        <v>8.0299999999999994</v>
      </c>
      <c r="AV172" s="37">
        <v>8.11</v>
      </c>
      <c r="AW172" s="54">
        <v>-0.17</v>
      </c>
      <c r="AX172" s="59"/>
      <c r="AY172" s="37">
        <v>8.4700000000000006</v>
      </c>
      <c r="AZ172" s="37">
        <v>7.99</v>
      </c>
      <c r="BA172" s="37">
        <v>8.24</v>
      </c>
      <c r="BB172" s="54">
        <v>-0.48</v>
      </c>
      <c r="BC172" s="59" t="s">
        <v>153</v>
      </c>
      <c r="BD172" s="21"/>
      <c r="BE172" s="43" t="s">
        <v>157</v>
      </c>
      <c r="BF172" s="42" t="s">
        <v>157</v>
      </c>
      <c r="BG172" s="42" t="s">
        <v>157</v>
      </c>
      <c r="BH172" s="53" t="s">
        <v>157</v>
      </c>
      <c r="BI172" s="55"/>
      <c r="BJ172" s="42" t="s">
        <v>157</v>
      </c>
      <c r="BK172" s="42" t="s">
        <v>157</v>
      </c>
      <c r="BL172" s="42" t="s">
        <v>157</v>
      </c>
      <c r="BM172" s="53" t="s">
        <v>157</v>
      </c>
      <c r="BN172" s="55"/>
      <c r="BO172" s="42" t="s">
        <v>157</v>
      </c>
      <c r="BP172" s="42" t="s">
        <v>157</v>
      </c>
      <c r="BQ172" s="42" t="s">
        <v>157</v>
      </c>
      <c r="BR172" s="53" t="s">
        <v>157</v>
      </c>
      <c r="BS172" s="55"/>
      <c r="BT172" s="42" t="s">
        <v>157</v>
      </c>
      <c r="BU172" s="42" t="s">
        <v>157</v>
      </c>
      <c r="BV172" s="42" t="s">
        <v>157</v>
      </c>
      <c r="BW172" s="53" t="s">
        <v>157</v>
      </c>
      <c r="BX172" s="55"/>
      <c r="BY172" s="42" t="s">
        <v>157</v>
      </c>
      <c r="BZ172" s="42" t="s">
        <v>157</v>
      </c>
      <c r="CA172" s="42" t="s">
        <v>157</v>
      </c>
      <c r="CB172" s="53" t="s">
        <v>157</v>
      </c>
      <c r="CC172" s="55"/>
      <c r="CD172" s="42" t="s">
        <v>157</v>
      </c>
      <c r="CE172" s="42" t="s">
        <v>157</v>
      </c>
      <c r="CF172" s="42" t="s">
        <v>157</v>
      </c>
      <c r="CG172" s="53" t="s">
        <v>157</v>
      </c>
      <c r="CH172" s="55"/>
      <c r="CI172" s="42" t="s">
        <v>157</v>
      </c>
      <c r="CJ172" s="42" t="s">
        <v>157</v>
      </c>
      <c r="CK172" s="42" t="s">
        <v>157</v>
      </c>
      <c r="CL172" s="53" t="s">
        <v>157</v>
      </c>
      <c r="CM172" s="55"/>
      <c r="CN172" s="42" t="s">
        <v>157</v>
      </c>
      <c r="CO172" s="42" t="s">
        <v>157</v>
      </c>
      <c r="CP172" s="42" t="s">
        <v>157</v>
      </c>
      <c r="CQ172" s="53" t="s">
        <v>157</v>
      </c>
      <c r="CR172" s="55"/>
    </row>
    <row r="173" spans="1:96" s="32" customFormat="1" x14ac:dyDescent="0.25">
      <c r="A173" s="26" t="s">
        <v>137</v>
      </c>
      <c r="B173" s="23" t="s">
        <v>25</v>
      </c>
      <c r="C173" s="23">
        <v>2</v>
      </c>
      <c r="D173" s="23">
        <v>672006</v>
      </c>
      <c r="E173" s="23" t="s">
        <v>158</v>
      </c>
      <c r="F173" s="23" t="s">
        <v>12</v>
      </c>
      <c r="G173" s="23" t="s">
        <v>13</v>
      </c>
      <c r="H173" s="22" t="s">
        <v>192</v>
      </c>
      <c r="I173" s="34">
        <v>8.16</v>
      </c>
      <c r="J173" s="42" t="s">
        <v>157</v>
      </c>
      <c r="K173" s="37">
        <v>7.58</v>
      </c>
      <c r="L173" s="37">
        <v>7.82</v>
      </c>
      <c r="M173" s="37">
        <v>7.7</v>
      </c>
      <c r="N173" s="54">
        <v>0.24</v>
      </c>
      <c r="O173" s="59"/>
      <c r="P173" s="37">
        <v>8.7100000000000009</v>
      </c>
      <c r="Q173" s="38">
        <v>9.06</v>
      </c>
      <c r="R173" s="37">
        <v>8.89</v>
      </c>
      <c r="S173" s="54">
        <v>0.35</v>
      </c>
      <c r="T173" s="59" t="s">
        <v>152</v>
      </c>
      <c r="U173" s="37">
        <v>8.2100000000000009</v>
      </c>
      <c r="V173" s="95">
        <v>8.89</v>
      </c>
      <c r="W173" s="37">
        <v>8.5399999999999991</v>
      </c>
      <c r="X173" s="54">
        <v>0.68</v>
      </c>
      <c r="Y173" s="59" t="s">
        <v>152</v>
      </c>
      <c r="Z173" s="37">
        <v>8.82</v>
      </c>
      <c r="AA173" s="37">
        <v>8.9700000000000006</v>
      </c>
      <c r="AB173" s="37">
        <v>8.9</v>
      </c>
      <c r="AC173" s="54">
        <v>0.15</v>
      </c>
      <c r="AD173" s="59"/>
      <c r="AE173" s="37">
        <v>8.32</v>
      </c>
      <c r="AF173" s="37">
        <v>8.41</v>
      </c>
      <c r="AG173" s="37">
        <v>8.3699999999999992</v>
      </c>
      <c r="AH173" s="54">
        <v>0.09</v>
      </c>
      <c r="AI173" s="59"/>
      <c r="AJ173" s="37">
        <v>7.73</v>
      </c>
      <c r="AK173" s="95">
        <v>8.18</v>
      </c>
      <c r="AL173" s="37">
        <v>7.95</v>
      </c>
      <c r="AM173" s="54">
        <v>0.45</v>
      </c>
      <c r="AN173" s="59" t="s">
        <v>152</v>
      </c>
      <c r="AO173" s="37">
        <v>7.89</v>
      </c>
      <c r="AP173" s="95">
        <v>8.36</v>
      </c>
      <c r="AQ173" s="37">
        <v>8.1199999999999992</v>
      </c>
      <c r="AR173" s="54">
        <v>0.47</v>
      </c>
      <c r="AS173" s="59" t="s">
        <v>152</v>
      </c>
      <c r="AT173" s="37">
        <v>7.58</v>
      </c>
      <c r="AU173" s="95">
        <v>8</v>
      </c>
      <c r="AV173" s="37">
        <v>7.79</v>
      </c>
      <c r="AW173" s="54">
        <v>0.42</v>
      </c>
      <c r="AX173" s="59" t="s">
        <v>152</v>
      </c>
      <c r="AY173" s="37">
        <v>8.0500000000000007</v>
      </c>
      <c r="AZ173" s="37">
        <v>8.11</v>
      </c>
      <c r="BA173" s="37">
        <v>8.08</v>
      </c>
      <c r="BB173" s="54">
        <v>0.06</v>
      </c>
      <c r="BC173" s="59"/>
      <c r="BD173" s="21"/>
      <c r="BE173" s="43" t="s">
        <v>157</v>
      </c>
      <c r="BF173" s="42" t="s">
        <v>157</v>
      </c>
      <c r="BG173" s="42" t="s">
        <v>157</v>
      </c>
      <c r="BH173" s="53" t="s">
        <v>157</v>
      </c>
      <c r="BI173" s="55"/>
      <c r="BJ173" s="42" t="s">
        <v>157</v>
      </c>
      <c r="BK173" s="42" t="s">
        <v>157</v>
      </c>
      <c r="BL173" s="42" t="s">
        <v>157</v>
      </c>
      <c r="BM173" s="53" t="s">
        <v>157</v>
      </c>
      <c r="BN173" s="55"/>
      <c r="BO173" s="42" t="s">
        <v>157</v>
      </c>
      <c r="BP173" s="42" t="s">
        <v>157</v>
      </c>
      <c r="BQ173" s="42" t="s">
        <v>157</v>
      </c>
      <c r="BR173" s="53" t="s">
        <v>157</v>
      </c>
      <c r="BS173" s="55"/>
      <c r="BT173" s="42" t="s">
        <v>157</v>
      </c>
      <c r="BU173" s="42" t="s">
        <v>157</v>
      </c>
      <c r="BV173" s="42" t="s">
        <v>157</v>
      </c>
      <c r="BW173" s="53" t="s">
        <v>157</v>
      </c>
      <c r="BX173" s="55"/>
      <c r="BY173" s="42" t="s">
        <v>157</v>
      </c>
      <c r="BZ173" s="42" t="s">
        <v>157</v>
      </c>
      <c r="CA173" s="42" t="s">
        <v>157</v>
      </c>
      <c r="CB173" s="53" t="s">
        <v>157</v>
      </c>
      <c r="CC173" s="55"/>
      <c r="CD173" s="42" t="s">
        <v>157</v>
      </c>
      <c r="CE173" s="42" t="s">
        <v>157</v>
      </c>
      <c r="CF173" s="42" t="s">
        <v>157</v>
      </c>
      <c r="CG173" s="53" t="s">
        <v>157</v>
      </c>
      <c r="CH173" s="55"/>
      <c r="CI173" s="42" t="s">
        <v>157</v>
      </c>
      <c r="CJ173" s="42" t="s">
        <v>157</v>
      </c>
      <c r="CK173" s="42" t="s">
        <v>157</v>
      </c>
      <c r="CL173" s="53" t="s">
        <v>157</v>
      </c>
      <c r="CM173" s="55"/>
      <c r="CN173" s="42" t="s">
        <v>157</v>
      </c>
      <c r="CO173" s="42" t="s">
        <v>157</v>
      </c>
      <c r="CP173" s="42" t="s">
        <v>157</v>
      </c>
      <c r="CQ173" s="53" t="s">
        <v>157</v>
      </c>
      <c r="CR173" s="55"/>
    </row>
    <row r="174" spans="1:96" x14ac:dyDescent="0.25">
      <c r="A174" s="26" t="s">
        <v>137</v>
      </c>
      <c r="B174" s="23">
        <v>123</v>
      </c>
      <c r="C174" s="23">
        <v>2</v>
      </c>
      <c r="D174" s="23">
        <v>575001</v>
      </c>
      <c r="E174" s="23" t="s">
        <v>151</v>
      </c>
      <c r="F174" s="23" t="s">
        <v>12</v>
      </c>
      <c r="G174" s="23" t="s">
        <v>13</v>
      </c>
      <c r="H174" s="22" t="s">
        <v>193</v>
      </c>
      <c r="I174" s="34">
        <v>7.69</v>
      </c>
      <c r="J174" s="37">
        <v>7.89</v>
      </c>
      <c r="K174" s="37">
        <v>7.58</v>
      </c>
      <c r="L174" s="37">
        <v>7.95</v>
      </c>
      <c r="M174" s="37">
        <v>7.76</v>
      </c>
      <c r="N174" s="54">
        <v>0.37</v>
      </c>
      <c r="O174" s="59" t="s">
        <v>152</v>
      </c>
      <c r="P174" s="37">
        <v>8.59</v>
      </c>
      <c r="Q174" s="37">
        <v>8.9700000000000006</v>
      </c>
      <c r="R174" s="37">
        <v>8.7799999999999994</v>
      </c>
      <c r="S174" s="54">
        <v>0.38</v>
      </c>
      <c r="T174" s="59" t="s">
        <v>152</v>
      </c>
      <c r="U174" s="37">
        <v>8.65</v>
      </c>
      <c r="V174" s="95">
        <v>8.91</v>
      </c>
      <c r="W174" s="37">
        <v>8.7799999999999994</v>
      </c>
      <c r="X174" s="54">
        <v>0.26</v>
      </c>
      <c r="Y174" s="59" t="s">
        <v>152</v>
      </c>
      <c r="Z174" s="37">
        <v>8.44</v>
      </c>
      <c r="AA174" s="37">
        <v>8.8800000000000008</v>
      </c>
      <c r="AB174" s="37">
        <v>8.66</v>
      </c>
      <c r="AC174" s="54">
        <v>0.44</v>
      </c>
      <c r="AD174" s="59" t="s">
        <v>152</v>
      </c>
      <c r="AE174" s="37">
        <v>8.11</v>
      </c>
      <c r="AF174" s="37">
        <v>8.36</v>
      </c>
      <c r="AG174" s="37">
        <v>8.24</v>
      </c>
      <c r="AH174" s="54">
        <v>0.25</v>
      </c>
      <c r="AI174" s="59" t="s">
        <v>152</v>
      </c>
      <c r="AJ174" s="37">
        <v>7.6</v>
      </c>
      <c r="AK174" s="95">
        <v>8.02</v>
      </c>
      <c r="AL174" s="37">
        <v>7.81</v>
      </c>
      <c r="AM174" s="54">
        <v>0.42</v>
      </c>
      <c r="AN174" s="59" t="s">
        <v>152</v>
      </c>
      <c r="AO174" s="37">
        <v>7.8</v>
      </c>
      <c r="AP174" s="95">
        <v>8.2200000000000006</v>
      </c>
      <c r="AQ174" s="37">
        <v>8.01</v>
      </c>
      <c r="AR174" s="54">
        <v>0.42</v>
      </c>
      <c r="AS174" s="59" t="s">
        <v>152</v>
      </c>
      <c r="AT174" s="37">
        <v>7.4</v>
      </c>
      <c r="AU174" s="37">
        <v>7.82</v>
      </c>
      <c r="AV174" s="37">
        <v>7.61</v>
      </c>
      <c r="AW174" s="54">
        <v>0.42</v>
      </c>
      <c r="AX174" s="59" t="s">
        <v>152</v>
      </c>
      <c r="AY174" s="37">
        <v>8.02</v>
      </c>
      <c r="AZ174" s="37">
        <v>8.66</v>
      </c>
      <c r="BA174" s="37">
        <v>8.32</v>
      </c>
      <c r="BB174" s="54">
        <v>0.64</v>
      </c>
      <c r="BC174" s="59" t="s">
        <v>152</v>
      </c>
      <c r="BD174" s="21"/>
      <c r="BE174" s="43" t="s">
        <v>157</v>
      </c>
      <c r="BF174" s="42" t="s">
        <v>157</v>
      </c>
      <c r="BG174" s="42" t="s">
        <v>157</v>
      </c>
      <c r="BH174" s="53" t="s">
        <v>157</v>
      </c>
      <c r="BI174" s="55"/>
      <c r="BJ174" s="42" t="s">
        <v>157</v>
      </c>
      <c r="BK174" s="42" t="s">
        <v>157</v>
      </c>
      <c r="BL174" s="42" t="s">
        <v>157</v>
      </c>
      <c r="BM174" s="53" t="s">
        <v>157</v>
      </c>
      <c r="BN174" s="55"/>
      <c r="BO174" s="42" t="s">
        <v>157</v>
      </c>
      <c r="BP174" s="42" t="s">
        <v>157</v>
      </c>
      <c r="BQ174" s="42" t="s">
        <v>157</v>
      </c>
      <c r="BR174" s="53" t="s">
        <v>157</v>
      </c>
      <c r="BS174" s="55"/>
      <c r="BT174" s="42" t="s">
        <v>157</v>
      </c>
      <c r="BU174" s="42" t="s">
        <v>157</v>
      </c>
      <c r="BV174" s="42" t="s">
        <v>157</v>
      </c>
      <c r="BW174" s="53" t="s">
        <v>157</v>
      </c>
      <c r="BX174" s="55"/>
      <c r="BY174" s="42" t="s">
        <v>157</v>
      </c>
      <c r="BZ174" s="42" t="s">
        <v>157</v>
      </c>
      <c r="CA174" s="42" t="s">
        <v>157</v>
      </c>
      <c r="CB174" s="53" t="s">
        <v>157</v>
      </c>
      <c r="CC174" s="55"/>
      <c r="CD174" s="42" t="s">
        <v>157</v>
      </c>
      <c r="CE174" s="42" t="s">
        <v>157</v>
      </c>
      <c r="CF174" s="42" t="s">
        <v>157</v>
      </c>
      <c r="CG174" s="53" t="s">
        <v>157</v>
      </c>
      <c r="CH174" s="55"/>
      <c r="CI174" s="42" t="s">
        <v>157</v>
      </c>
      <c r="CJ174" s="42" t="s">
        <v>157</v>
      </c>
      <c r="CK174" s="42" t="s">
        <v>157</v>
      </c>
      <c r="CL174" s="53" t="s">
        <v>157</v>
      </c>
      <c r="CM174" s="55"/>
      <c r="CN174" s="42" t="s">
        <v>157</v>
      </c>
      <c r="CO174" s="42" t="s">
        <v>157</v>
      </c>
      <c r="CP174" s="42" t="s">
        <v>157</v>
      </c>
      <c r="CQ174" s="53" t="s">
        <v>157</v>
      </c>
      <c r="CR174" s="55"/>
    </row>
    <row r="175" spans="1:96" x14ac:dyDescent="0.25">
      <c r="BD175" s="21"/>
    </row>
    <row r="176" spans="1:96" x14ac:dyDescent="0.25">
      <c r="BD176" s="21"/>
    </row>
    <row r="177" spans="56:56" x14ac:dyDescent="0.25">
      <c r="BD177" s="21"/>
    </row>
    <row r="178" spans="56:56" x14ac:dyDescent="0.25">
      <c r="BD178" s="21"/>
    </row>
  </sheetData>
  <autoFilter ref="A6:CR174">
    <filterColumn colId="13" showButton="0"/>
    <filterColumn colId="18" showButton="0"/>
    <filterColumn colId="33" showButton="0"/>
    <filterColumn colId="38" showButton="0"/>
    <filterColumn colId="43" showButton="0"/>
    <filterColumn colId="48" showButton="0"/>
    <filterColumn colId="53" showButton="0"/>
    <filterColumn colId="59" showButton="0"/>
    <filterColumn colId="69" showButton="0"/>
    <filterColumn colId="74" showButton="0"/>
    <filterColumn colId="79" showButton="0"/>
    <filterColumn colId="84" showButton="0"/>
    <filterColumn colId="89" showButton="0"/>
    <filterColumn colId="94" showButton="0"/>
  </autoFilter>
  <mergeCells count="34">
    <mergeCell ref="U5:V5"/>
    <mergeCell ref="X6:Y6"/>
    <mergeCell ref="AO5:AP5"/>
    <mergeCell ref="I5:L5"/>
    <mergeCell ref="P5:Q5"/>
    <mergeCell ref="AE5:AF5"/>
    <mergeCell ref="AJ5:AK5"/>
    <mergeCell ref="Z5:AA5"/>
    <mergeCell ref="N6:O6"/>
    <mergeCell ref="S6:T6"/>
    <mergeCell ref="AH6:AI6"/>
    <mergeCell ref="AM6:AN6"/>
    <mergeCell ref="AC6:AD6"/>
    <mergeCell ref="AR6:AS6"/>
    <mergeCell ref="AT5:AU5"/>
    <mergeCell ref="AY5:AZ5"/>
    <mergeCell ref="BE5:BF5"/>
    <mergeCell ref="BO5:BP5"/>
    <mergeCell ref="BY5:BZ5"/>
    <mergeCell ref="CD5:CE5"/>
    <mergeCell ref="CI5:CJ5"/>
    <mergeCell ref="CQ6:CR6"/>
    <mergeCell ref="AW6:AX6"/>
    <mergeCell ref="BB6:BC6"/>
    <mergeCell ref="BH6:BI6"/>
    <mergeCell ref="BR6:BS6"/>
    <mergeCell ref="BW6:BX6"/>
    <mergeCell ref="CG6:CH6"/>
    <mergeCell ref="CL6:CM6"/>
    <mergeCell ref="CN5:CO5"/>
    <mergeCell ref="BT5:BU5"/>
    <mergeCell ref="CB6:CC6"/>
    <mergeCell ref="BJ5:BK5"/>
    <mergeCell ref="BM6:BN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Synthèse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HAUTBOIS</dc:creator>
  <cp:lastModifiedBy>Elise Nicolleau</cp:lastModifiedBy>
  <dcterms:created xsi:type="dcterms:W3CDTF">2019-04-01T13:55:07Z</dcterms:created>
  <dcterms:modified xsi:type="dcterms:W3CDTF">2019-11-05T08:09:12Z</dcterms:modified>
</cp:coreProperties>
</file>